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PUBLICATIONS FROM DEPARTMENTS\MARKETING PUBLICATIONS\CUS001_P R I C E L I S T S\CORSA 20\"/>
    </mc:Choice>
  </mc:AlternateContent>
  <bookViews>
    <workbookView xWindow="0" yWindow="2250" windowWidth="4650" windowHeight="10320" tabRatio="705"/>
  </bookViews>
  <sheets>
    <sheet name="NEO CORSA" sheetId="1" r:id="rId1"/>
    <sheet name="CORSA Prices" sheetId="2" r:id="rId2"/>
    <sheet name="Εξοπλισμός CORSA" sheetId="8" r:id="rId3"/>
    <sheet name="Ανάλυση Τιμών CORSA" sheetId="4" r:id="rId4"/>
    <sheet name="Προαιρ.Εξοπλισμός CORSA" sheetId="10" r:id="rId5"/>
    <sheet name="Ζάντες &amp; Ελαστικά CORSA" sheetId="9" r:id="rId6"/>
    <sheet name="Χρώματα &amp; Ταπετσαρίες CORSA" sheetId="7" r:id="rId7"/>
    <sheet name="Τεχνικά Χαρακτηριστικά CORSA" sheetId="15" r:id="rId8"/>
  </sheets>
  <externalReferences>
    <externalReference r:id="rId9"/>
    <externalReference r:id="rId10"/>
    <externalReference r:id="rId11"/>
    <externalReference r:id="rId12"/>
  </externalReferences>
  <definedNames>
    <definedName name="_xlnm._FilterDatabase" localSheetId="3" hidden="1">'Ανάλυση Τιμών CORSA'!#REF!</definedName>
    <definedName name="_xlnm._FilterDatabase" localSheetId="4" hidden="1">'Προαιρ.Εξοπλισμός CORSA'!#REF!</definedName>
    <definedName name="_r2tg">#N/A</definedName>
    <definedName name="a">#N/A</definedName>
    <definedName name="AA">#N/A</definedName>
    <definedName name="abc">#N/A</definedName>
    <definedName name="APs">#N/A</definedName>
    <definedName name="as">#N/A</definedName>
    <definedName name="b">#N/A</definedName>
    <definedName name="bbb">#N/A</definedName>
    <definedName name="cba">#N/A</definedName>
    <definedName name="CountPrintout">#N/A</definedName>
    <definedName name="d">#N/A</definedName>
    <definedName name="e">#N/A</definedName>
    <definedName name="efg">#N/A</definedName>
    <definedName name="efuze4">#N/A</definedName>
    <definedName name="f">#N/A</definedName>
    <definedName name="fggfjhjhfk">#N/A</definedName>
    <definedName name="HB" localSheetId="2">#REF!</definedName>
    <definedName name="HB" localSheetId="5">#REF!</definedName>
    <definedName name="HB" localSheetId="4">#REF!</definedName>
    <definedName name="HB" localSheetId="6">#REF!</definedName>
    <definedName name="HB">#REF!</definedName>
    <definedName name="HB_1" localSheetId="2">#REF!</definedName>
    <definedName name="HB_1" localSheetId="5">#REF!</definedName>
    <definedName name="HB_1" localSheetId="4">#REF!</definedName>
    <definedName name="HB_1" localSheetId="6">#REF!</definedName>
    <definedName name="HB_1">#REF!</definedName>
    <definedName name="insurance" localSheetId="3">'Ανάλυση Τιμών CORSA'!#REF!</definedName>
    <definedName name="insurance" localSheetId="2">'[1]Ανάλυση Τιμών Προαιρ.Εξοπλισμού'!#REF!</definedName>
    <definedName name="insurance" localSheetId="5">'[1]Ανάλυση Τιμών Προαιρ.Εξοπλισμού'!#REF!</definedName>
    <definedName name="insurance" localSheetId="4">'Προαιρ.Εξοπλισμός CORSA'!#REF!</definedName>
    <definedName name="insurance" localSheetId="7">'[2]Ανάλυση Τιμών Προαιρ.Εξοπλισμού'!#REF!</definedName>
    <definedName name="insurance" localSheetId="6">'[1]Ανάλυση Τιμών Προαιρ.Εξοπλισμού'!#REF!</definedName>
    <definedName name="insurance">'[1]Ανάλυση Τιμών Προαιρ.Εξοπλισμού'!#REF!</definedName>
    <definedName name="KategorieAnfang" localSheetId="7">'Τεχνικά Χαρακτηριστικά CORSA'!#REF!</definedName>
    <definedName name="KMH" localSheetId="2">#REF!</definedName>
    <definedName name="KMH" localSheetId="5">#REF!</definedName>
    <definedName name="KMH" localSheetId="4">#REF!</definedName>
    <definedName name="KMH" localSheetId="6">#REF!</definedName>
    <definedName name="KMH">#REF!</definedName>
    <definedName name="lkj">#N/A</definedName>
    <definedName name="llllkkm">#N/A</definedName>
    <definedName name="Macro.CountPrintout">#N/A</definedName>
    <definedName name="Makrodreieck" localSheetId="5">[3]!Makrodreieck</definedName>
    <definedName name="Makrodreieck" localSheetId="4">[3]!Makrodreieck</definedName>
    <definedName name="Makrodreieck">[3]!Makrodreieck</definedName>
    <definedName name="Makrokreis" localSheetId="5">[3]!Makrokreis</definedName>
    <definedName name="Makrokreis" localSheetId="4">[3]!Makrokreis</definedName>
    <definedName name="Makrokreis">[3]!Makrokreis</definedName>
    <definedName name="Makrokreuz" localSheetId="5">[3]!Makrokreuz</definedName>
    <definedName name="Makrokreuz" localSheetId="4">[3]!Makrokreuz</definedName>
    <definedName name="Makrokreuz">[3]!Makrokreuz</definedName>
    <definedName name="_xlnm.Print_Area" localSheetId="1">'CORSA Prices'!$A$1:$E$11</definedName>
    <definedName name="_xlnm.Print_Area" localSheetId="0">'NEO CORSA'!$A$1:$N$37</definedName>
    <definedName name="_xlnm.Print_Area" localSheetId="3">'Ανάλυση Τιμών CORSA'!$A$1:$K$15</definedName>
    <definedName name="_xlnm.Print_Area" localSheetId="2">'Εξοπλισμός CORSA'!$A$2:$E$75</definedName>
    <definedName name="_xlnm.Print_Area" localSheetId="5">'Ζάντες &amp; Ελαστικά CORSA'!$A$1:$D$24</definedName>
    <definedName name="_xlnm.Print_Area" localSheetId="4">'Προαιρ.Εξοπλισμός CORSA'!$A$3:$D$38</definedName>
    <definedName name="_xlnm.Print_Area" localSheetId="7">'Τεχνικά Χαρακτηριστικά CORSA'!$A$1:$I$57</definedName>
    <definedName name="_xlnm.Print_Area" localSheetId="6">'Χρώματα &amp; Ταπετσαρίες CORSA'!$A$1:$J$16</definedName>
    <definedName name="_xlnm.Print_Area">#REF!</definedName>
    <definedName name="_xlnm.Print_Titles" localSheetId="2">'Εξοπλισμός CORSA'!$1:$3</definedName>
    <definedName name="_xlnm.Print_Titles" localSheetId="5">'Ζάντες &amp; Ελαστικά CORSA'!$3:$3</definedName>
    <definedName name="_xlnm.Print_Titles" localSheetId="4">'Προαιρ.Εξοπλισμός CORSA'!$1:$3</definedName>
    <definedName name="_xlnm.Print_Titles" localSheetId="7">'Τεχνικά Χαρακτηριστικά CORSA'!$1:$1</definedName>
    <definedName name="_xlnm.Print_Titles">#REF!</definedName>
    <definedName name="Proplist_new" localSheetId="2">#REF!</definedName>
    <definedName name="Proplist_new" localSheetId="5">#REF!</definedName>
    <definedName name="Proplist_new" localSheetId="4">#REF!</definedName>
    <definedName name="Proplist_new" localSheetId="6">#REF!</definedName>
    <definedName name="Proplist_new">#REF!</definedName>
    <definedName name="qwe">#N/A</definedName>
    <definedName name="qwrtz">#N/A</definedName>
    <definedName name="reftgz">#N/A</definedName>
    <definedName name="rfxc">#N/A</definedName>
    <definedName name="seat" localSheetId="2">#REF!</definedName>
    <definedName name="seat" localSheetId="5">#REF!</definedName>
    <definedName name="seat" localSheetId="4">#REF!</definedName>
    <definedName name="seat" localSheetId="6">#REF!</definedName>
    <definedName name="seat">#REF!</definedName>
    <definedName name="seat1" localSheetId="2">#REF!</definedName>
    <definedName name="seat1" localSheetId="5">#REF!</definedName>
    <definedName name="seat1" localSheetId="4">#REF!</definedName>
    <definedName name="seat1" localSheetId="6">#REF!</definedName>
    <definedName name="seat1">#REF!</definedName>
    <definedName name="SeptRS">#N/A</definedName>
    <definedName name="Sn" localSheetId="2">#REF!</definedName>
    <definedName name="Sn" localSheetId="5">#REF!</definedName>
    <definedName name="Sn" localSheetId="4">#REF!</definedName>
    <definedName name="Sn" localSheetId="6">#REF!</definedName>
    <definedName name="Sn">#REF!</definedName>
    <definedName name="üpoiu">#N/A</definedName>
    <definedName name="vatrate" localSheetId="3">'Ανάλυση Τιμών CORSA'!#REF!</definedName>
    <definedName name="vatrate" localSheetId="2">'[1]Ανάλυση Τιμών Προαιρ.Εξοπλισμού'!#REF!</definedName>
    <definedName name="vatrate" localSheetId="5">'[1]Ανάλυση Τιμών Προαιρ.Εξοπλισμού'!#REF!</definedName>
    <definedName name="vatrate" localSheetId="4">'Προαιρ.Εξοπλισμός CORSA'!#REF!</definedName>
    <definedName name="vatrate" localSheetId="7">'[4]Ειδικές κατηγορίες'!$R$3</definedName>
    <definedName name="vatrate" localSheetId="6">'[1]Ανάλυση Τιμών Προαιρ.Εξοπλισμού'!#REF!</definedName>
    <definedName name="vatrate">'[1]Ανάλυση Τιμών Προαιρ.Εξοπλισμού'!#REF!</definedName>
    <definedName name="xmas">#N/A</definedName>
    <definedName name="xyz">#N/A</definedName>
    <definedName name="zu">#N/A</definedName>
  </definedNames>
  <calcPr calcId="152511"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0" i="8" l="1"/>
  <c r="D10" i="8" s="1"/>
  <c r="E10" i="8" l="1"/>
  <c r="C25" i="8" l="1"/>
  <c r="C35" i="8" l="1"/>
  <c r="D7" i="10"/>
  <c r="D23" i="4" l="1"/>
  <c r="D24" i="4"/>
  <c r="D25" i="4"/>
  <c r="A15" i="7" l="1"/>
  <c r="C15" i="9"/>
  <c r="C14" i="9"/>
  <c r="D13" i="9"/>
  <c r="E12" i="9"/>
  <c r="D11" i="9"/>
  <c r="D10" i="9"/>
  <c r="C10" i="9"/>
  <c r="C7" i="9"/>
  <c r="D74" i="8" l="1"/>
  <c r="E74" i="8" s="1"/>
  <c r="D73" i="8"/>
  <c r="E73" i="8" s="1"/>
  <c r="D72" i="8"/>
  <c r="E72" i="8" s="1"/>
  <c r="C71" i="8"/>
  <c r="D71" i="8" s="1"/>
  <c r="E71" i="8" s="1"/>
  <c r="D69" i="8"/>
  <c r="E69" i="8" s="1"/>
  <c r="C69" i="8"/>
  <c r="D68" i="8"/>
  <c r="E68" i="8" s="1"/>
  <c r="C66" i="8"/>
  <c r="C67" i="8"/>
  <c r="C65" i="8"/>
  <c r="E65" i="8" s="1"/>
  <c r="D64" i="8"/>
  <c r="C56" i="8"/>
  <c r="E56" i="8" s="1"/>
  <c r="D45" i="8"/>
  <c r="E45" i="8" s="1"/>
  <c r="C44" i="8"/>
  <c r="D42" i="8"/>
  <c r="E42" i="8" s="1"/>
  <c r="E37" i="8"/>
  <c r="D36" i="8"/>
  <c r="E36" i="8" s="1"/>
  <c r="C36" i="8"/>
  <c r="C26" i="8"/>
  <c r="C27" i="8"/>
  <c r="D27" i="8" s="1"/>
  <c r="E27" i="8" s="1"/>
  <c r="D19" i="8" l="1"/>
  <c r="E19" i="8" s="1"/>
  <c r="D29" i="10"/>
  <c r="C9" i="8"/>
  <c r="C21" i="10"/>
  <c r="D21" i="10" s="1"/>
  <c r="D20" i="10"/>
  <c r="D14" i="10"/>
  <c r="D28" i="10"/>
  <c r="D9" i="10"/>
  <c r="D37" i="10"/>
  <c r="D36" i="10"/>
  <c r="D35" i="10"/>
  <c r="D34" i="10"/>
  <c r="D33" i="10"/>
  <c r="D32" i="10"/>
  <c r="D31" i="10"/>
  <c r="D30" i="10"/>
  <c r="D27" i="10"/>
  <c r="D26" i="10"/>
  <c r="D25" i="10"/>
  <c r="D24" i="10"/>
  <c r="D22" i="10"/>
  <c r="A39" i="10"/>
  <c r="D19" i="10" l="1"/>
  <c r="D18" i="10"/>
  <c r="D17" i="10"/>
  <c r="D16" i="10"/>
  <c r="D15" i="10"/>
  <c r="D13" i="10"/>
  <c r="D12" i="10"/>
  <c r="D11" i="10"/>
  <c r="D10" i="10"/>
  <c r="D8" i="10"/>
  <c r="D6" i="10"/>
  <c r="D5" i="10"/>
  <c r="D4" i="10"/>
  <c r="C23" i="10"/>
  <c r="D23" i="10" s="1"/>
  <c r="D70" i="8" l="1"/>
  <c r="E70" i="8" s="1"/>
  <c r="C70" i="8"/>
  <c r="J52" i="4"/>
  <c r="K52" i="4" s="1"/>
  <c r="F39" i="4" l="1"/>
  <c r="C39" i="4"/>
  <c r="D39" i="4"/>
  <c r="E39" i="4"/>
  <c r="G50" i="4"/>
  <c r="J28" i="4" s="1"/>
  <c r="G51" i="4"/>
  <c r="J29" i="4" s="1"/>
  <c r="C49" i="4" l="1"/>
  <c r="F49" i="4"/>
  <c r="E49" i="4"/>
  <c r="D49" i="4"/>
  <c r="F44" i="4"/>
  <c r="E44" i="4"/>
  <c r="D44" i="4"/>
  <c r="C44" i="4"/>
  <c r="F43" i="4"/>
  <c r="E43" i="4"/>
  <c r="D43" i="4"/>
  <c r="C43" i="4"/>
  <c r="G45" i="4" l="1"/>
  <c r="J25" i="4" s="1"/>
  <c r="G44" i="4"/>
  <c r="G49" i="4"/>
  <c r="G43" i="4"/>
  <c r="G46" i="4"/>
  <c r="H50" i="4"/>
  <c r="H51" i="4"/>
  <c r="H43" i="4" l="1"/>
  <c r="J23" i="4"/>
  <c r="H44" i="4"/>
  <c r="J24" i="4"/>
  <c r="H49" i="4"/>
  <c r="J27" i="4"/>
  <c r="H46" i="4"/>
  <c r="J26" i="4"/>
  <c r="H45" i="4"/>
  <c r="E40" i="4"/>
  <c r="E38" i="4"/>
  <c r="E37" i="4"/>
  <c r="D40" i="4"/>
  <c r="D38" i="4"/>
  <c r="D37" i="4"/>
  <c r="C38" i="4"/>
  <c r="C40" i="4"/>
  <c r="C37" i="4"/>
  <c r="J49" i="4" l="1"/>
  <c r="K49" i="4" s="1"/>
  <c r="I49" i="4"/>
  <c r="J43" i="4"/>
  <c r="K43" i="4" s="1"/>
  <c r="I43" i="4"/>
  <c r="G40" i="4"/>
  <c r="G37" i="4"/>
  <c r="G39" i="4"/>
  <c r="J21" i="4" s="1"/>
  <c r="G38" i="4"/>
  <c r="H38" i="4" l="1"/>
  <c r="J20" i="4"/>
  <c r="H37" i="4"/>
  <c r="I37" i="4" s="1"/>
  <c r="J19" i="4"/>
  <c r="H40" i="4"/>
  <c r="J22" i="4"/>
  <c r="H39" i="4"/>
  <c r="J37" i="4" l="1"/>
  <c r="K37" i="4"/>
  <c r="E29" i="4"/>
  <c r="E26" i="4"/>
  <c r="E22" i="4"/>
  <c r="E28" i="4"/>
  <c r="E27" i="4"/>
  <c r="E25" i="4"/>
  <c r="E24" i="4"/>
  <c r="E23" i="4"/>
  <c r="E21" i="4"/>
  <c r="E20" i="4"/>
  <c r="E19" i="4"/>
  <c r="E13" i="9" l="1"/>
  <c r="D14" i="9"/>
  <c r="E14" i="9" s="1"/>
  <c r="E13" i="7" l="1"/>
  <c r="E12" i="7"/>
  <c r="E11" i="7"/>
  <c r="E10" i="7"/>
  <c r="E9" i="7"/>
  <c r="E8" i="7"/>
  <c r="E6" i="7"/>
  <c r="E7" i="7"/>
  <c r="D28" i="4" l="1"/>
  <c r="F28" i="4" s="1"/>
  <c r="H28" i="4" s="1"/>
  <c r="F24" i="4"/>
  <c r="H24" i="4" s="1"/>
  <c r="D20" i="4"/>
  <c r="F20" i="4" s="1"/>
  <c r="H20" i="4" s="1"/>
  <c r="D27" i="4"/>
  <c r="F27" i="4" s="1"/>
  <c r="H27" i="4" s="1"/>
  <c r="F23" i="4"/>
  <c r="H23" i="4" s="1"/>
  <c r="K23" i="4" s="1"/>
  <c r="D19" i="4"/>
  <c r="F19" i="4" s="1"/>
  <c r="H19" i="4" s="1"/>
  <c r="K19" i="4" s="1"/>
  <c r="D26" i="4"/>
  <c r="F26" i="4" s="1"/>
  <c r="H26" i="4" s="1"/>
  <c r="D22" i="4"/>
  <c r="F22" i="4" s="1"/>
  <c r="H22" i="4" s="1"/>
  <c r="K22" i="4" s="1"/>
  <c r="D29" i="4"/>
  <c r="F29" i="4" s="1"/>
  <c r="H29" i="4" s="1"/>
  <c r="F25" i="4"/>
  <c r="H25" i="4" s="1"/>
  <c r="D21" i="4"/>
  <c r="F21" i="4" s="1"/>
  <c r="H21" i="4" s="1"/>
  <c r="K21" i="4" s="1"/>
  <c r="C14" i="8"/>
  <c r="C13" i="8"/>
  <c r="C12" i="8"/>
  <c r="E12" i="8" s="1"/>
  <c r="K26" i="4" l="1"/>
  <c r="L26" i="4" s="1"/>
  <c r="K29" i="4"/>
  <c r="L29" i="4" s="1"/>
  <c r="K28" i="4"/>
  <c r="L28" i="4" s="1"/>
  <c r="K25" i="4"/>
  <c r="L25" i="4" s="1"/>
  <c r="E14" i="8"/>
  <c r="D14" i="8"/>
  <c r="E13" i="8"/>
  <c r="D13" i="8"/>
  <c r="K27" i="4"/>
  <c r="L27" i="4" s="1"/>
  <c r="N21" i="4"/>
  <c r="K20" i="4"/>
  <c r="L20" i="4" s="1"/>
  <c r="K24" i="4"/>
  <c r="L24" i="4" s="1"/>
  <c r="L19" i="4"/>
  <c r="N19" i="4"/>
  <c r="L12" i="4"/>
  <c r="D12" i="4" s="1"/>
  <c r="G12" i="4"/>
  <c r="L11" i="4"/>
  <c r="G11" i="4"/>
  <c r="L10" i="4"/>
  <c r="D10" i="4" s="1"/>
  <c r="B25" i="4" s="1"/>
  <c r="G10" i="4"/>
  <c r="L9" i="4"/>
  <c r="D9" i="4" s="1"/>
  <c r="G9" i="4"/>
  <c r="L8" i="4"/>
  <c r="D8" i="4" s="1"/>
  <c r="B23" i="4" s="1"/>
  <c r="G8" i="4"/>
  <c r="K8" i="4" s="1"/>
  <c r="N28" i="4" l="1"/>
  <c r="N27" i="4"/>
  <c r="N25" i="4"/>
  <c r="N20" i="4"/>
  <c r="L21" i="4"/>
  <c r="L23" i="4"/>
  <c r="N23" i="4"/>
  <c r="N24" i="4"/>
  <c r="N29" i="4"/>
  <c r="N26" i="4"/>
  <c r="H9" i="4"/>
  <c r="E9" i="4" s="1"/>
  <c r="D5" i="2" s="1"/>
  <c r="B24" i="4"/>
  <c r="J10" i="4"/>
  <c r="H12" i="4"/>
  <c r="E12" i="4" s="1"/>
  <c r="E5" i="2" s="1"/>
  <c r="B27" i="4"/>
  <c r="J12" i="4"/>
  <c r="K9" i="4"/>
  <c r="J11" i="4"/>
  <c r="K12" i="4"/>
  <c r="K11" i="4"/>
  <c r="K10" i="4"/>
  <c r="H8" i="4"/>
  <c r="E8" i="4" s="1"/>
  <c r="D4" i="2" s="1"/>
  <c r="D11" i="4"/>
  <c r="J8" i="4"/>
  <c r="H10" i="4"/>
  <c r="E10" i="4" s="1"/>
  <c r="D6" i="2" s="1"/>
  <c r="J9" i="4"/>
  <c r="L22" i="4" l="1"/>
  <c r="N22" i="4"/>
  <c r="B26" i="4"/>
  <c r="H11" i="4"/>
  <c r="E11" i="4" s="1"/>
  <c r="D8" i="2" s="1"/>
  <c r="G5" i="4" l="1"/>
  <c r="K5" i="4" l="1"/>
  <c r="L5" i="4"/>
  <c r="D5" i="4" s="1"/>
  <c r="J5" i="4"/>
  <c r="G21" i="4" l="1"/>
  <c r="I19" i="4"/>
  <c r="G19" i="4"/>
  <c r="G20" i="4"/>
  <c r="I20" i="4"/>
  <c r="I21" i="4"/>
  <c r="I27" i="4"/>
  <c r="G27" i="4"/>
  <c r="G24" i="4"/>
  <c r="I25" i="4"/>
  <c r="G28" i="4"/>
  <c r="G26" i="4"/>
  <c r="G29" i="4"/>
  <c r="I24" i="4"/>
  <c r="G25" i="4"/>
  <c r="I23" i="4"/>
  <c r="I26" i="4"/>
  <c r="G22" i="4"/>
  <c r="I29" i="4"/>
  <c r="I28" i="4"/>
  <c r="G23" i="4"/>
  <c r="I22" i="4"/>
  <c r="B19" i="4"/>
  <c r="H5" i="4"/>
  <c r="E5" i="4" s="1"/>
  <c r="C4" i="2" s="1"/>
  <c r="D29" i="15" l="1"/>
  <c r="E29" i="15" s="1"/>
  <c r="F29" i="15" s="1"/>
  <c r="L14" i="4" l="1"/>
  <c r="G14" i="4"/>
  <c r="L7" i="4"/>
  <c r="G7" i="4"/>
  <c r="K7" i="4" l="1"/>
  <c r="K14" i="4"/>
  <c r="D14" i="4"/>
  <c r="D7" i="4"/>
  <c r="J7" i="4"/>
  <c r="J14" i="4"/>
  <c r="L13" i="4"/>
  <c r="L6" i="4"/>
  <c r="B29" i="4" l="1"/>
  <c r="B22" i="4"/>
  <c r="H7" i="4"/>
  <c r="E7" i="4" s="1"/>
  <c r="C8" i="2" s="1"/>
  <c r="H14" i="4"/>
  <c r="E14" i="4" s="1"/>
  <c r="E8" i="2" s="1"/>
  <c r="G13" i="4" l="1"/>
  <c r="D13" i="4"/>
  <c r="D6" i="4"/>
  <c r="G6" i="4"/>
  <c r="B21" i="4" l="1"/>
  <c r="B28" i="4"/>
  <c r="B20" i="4"/>
  <c r="H13" i="4"/>
  <c r="E13" i="4" s="1"/>
  <c r="E7" i="2" s="1"/>
  <c r="H6" i="4"/>
  <c r="E6" i="4" s="1"/>
  <c r="C5" i="2" s="1"/>
  <c r="J13" i="4"/>
  <c r="J6" i="4"/>
  <c r="K13" i="4"/>
  <c r="K6" i="4"/>
</calcChain>
</file>

<file path=xl/sharedStrings.xml><?xml version="1.0" encoding="utf-8"?>
<sst xmlns="http://schemas.openxmlformats.org/spreadsheetml/2006/main" count="760" uniqueCount="410">
  <si>
    <t>Diesel</t>
  </si>
  <si>
    <r>
      <t xml:space="preserve">Ανακύκλωση: Πληροφορίες αναφορικά με τον Σχεδιασμό για το Περιβάλλον, το Δίκτυο Παράδοσης &amp; Παραλαβής Οχημάτων Τέλους Κύκλου Ζωής ΕΔΟΕ μπορούν να βρεθούν στο: </t>
    </r>
    <r>
      <rPr>
        <b/>
        <u/>
        <sz val="10"/>
        <rFont val="Opel Sans Condensed"/>
        <family val="2"/>
        <charset val="161"/>
      </rPr>
      <t>www.opel.gr/empeiria/anakyklosi.html</t>
    </r>
  </si>
  <si>
    <r>
      <rPr>
        <b/>
        <u/>
        <sz val="12"/>
        <rFont val="Opel Sans Condensed"/>
        <family val="2"/>
        <charset val="161"/>
      </rPr>
      <t>Σημειώσεις:</t>
    </r>
    <r>
      <rPr>
        <b/>
        <sz val="12"/>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</si>
  <si>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t xml:space="preserve">     Μοντέλο - Περιγραφή</t>
  </si>
  <si>
    <t>Κωδικός</t>
  </si>
  <si>
    <t>Εκπομπές Ρύπων
CO2
(Μικτού 
Κύκλου g/km)</t>
  </si>
  <si>
    <t>Συντελεστής 
Τέλους 
Ταξινόμησης</t>
  </si>
  <si>
    <t>Προτεινόμενη Λιανική Τιμή
ΜΕ Φόρους</t>
  </si>
  <si>
    <t>Προτεινόμενη
 Λιανική Τιμή
ΠΡΟ Φόρων</t>
  </si>
  <si>
    <t>ΦΠΑ</t>
  </si>
  <si>
    <t>Τέλος Ταξινόμησης</t>
  </si>
  <si>
    <t>Ειδικές Κατηγορίες</t>
  </si>
  <si>
    <t>Κυβισμός 
(κ.εκ.)</t>
  </si>
  <si>
    <t>Πολύτεκνοι</t>
  </si>
  <si>
    <t>Ανάπηροι</t>
  </si>
  <si>
    <t>MT6</t>
  </si>
  <si>
    <t>Μεταλλικό</t>
  </si>
  <si>
    <t xml:space="preserve">Τύπος
Χρώματος </t>
  </si>
  <si>
    <t>Ο</t>
  </si>
  <si>
    <t xml:space="preserve">Κωδικός
Χρώματος </t>
  </si>
  <si>
    <t>Εσωτερικό</t>
  </si>
  <si>
    <t>-</t>
  </si>
  <si>
    <t>Εξωτερική εμφάνιση</t>
  </si>
  <si>
    <t>Ασφάλεια</t>
  </si>
  <si>
    <t>T3U</t>
  </si>
  <si>
    <t>Αποδοτικότητα Καυσίμου Ελαστικού</t>
  </si>
  <si>
    <t>Πρόσφυση Ελαστικού σε βρεγμένο οδόστρωμα</t>
  </si>
  <si>
    <t>Εξωτερικός Θόρυβος 
Κύλησης Ελαστικού</t>
  </si>
  <si>
    <t>A</t>
  </si>
  <si>
    <t>Τύπος Ελαστικού 
(i. Κατάταξη ελαστικού σύμφωνα με τον κανονισμό (EC) 1222/2009.
ii. Οι μάρκες των ελαστικών μπορεί να διαφέρουν.)</t>
  </si>
  <si>
    <t>Ζάντες</t>
  </si>
  <si>
    <t>Προτεινόμενη
 Λιανική Τιμή
με 
Φόρους</t>
  </si>
  <si>
    <t>Προτεινόμενη
 Λιανική Τιμή
χωρίς 
Φόρους</t>
  </si>
  <si>
    <t>Προτεινόμενη 
Λιανική Τιμή 
με
Φόρους</t>
  </si>
  <si>
    <t>Προτεινόμενη 
Λιανική Τιμή χωρίς 
Φόρους</t>
  </si>
  <si>
    <t>Διαστάσεις οχήματος σε mm</t>
  </si>
  <si>
    <t>Μήκος</t>
  </si>
  <si>
    <t>Μεταξόνιο</t>
  </si>
  <si>
    <t>Μετατρόχιο, εμπρός</t>
  </si>
  <si>
    <t>Μετατρόχιο, πίσω</t>
  </si>
  <si>
    <t>Κατηγορία εκπομπών ρύπων</t>
  </si>
  <si>
    <r>
      <t>Κυβισμός (cm</t>
    </r>
    <r>
      <rPr>
        <vertAlign val="superscript"/>
        <sz val="12"/>
        <rFont val="Opel Sans Condensed"/>
        <family val="2"/>
        <charset val="161"/>
      </rPr>
      <t>3</t>
    </r>
    <r>
      <rPr>
        <sz val="12"/>
        <rFont val="Opel Sans Condensed"/>
        <family val="2"/>
        <charset val="161"/>
      </rPr>
      <t>)</t>
    </r>
  </si>
  <si>
    <t>Μέγιστη ροπή  (Nm / σαλ)</t>
  </si>
  <si>
    <t>Κιβώτιο Ταχυτήτων</t>
  </si>
  <si>
    <t>Μετάδοση</t>
  </si>
  <si>
    <t>Pεζερβουάρ καυσίμου (χωρητικότητα σε λίτρα)</t>
  </si>
  <si>
    <t>Μέγιστη απόδοση ισχύος (PS / σαλ)</t>
  </si>
  <si>
    <t>Χρώμα 
Αμαξώματος</t>
  </si>
  <si>
    <r>
      <rPr>
        <b/>
        <u/>
        <sz val="10"/>
        <rFont val="Opel Sans Condensed"/>
        <family val="2"/>
        <charset val="161"/>
      </rPr>
      <t>Σημειώσεις:</t>
    </r>
    <r>
      <rPr>
        <b/>
        <sz val="10"/>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</si>
  <si>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t>Άνεση &amp; Λειτουργικότητα</t>
  </si>
  <si>
    <t>Χρώματα</t>
  </si>
  <si>
    <t>Code</t>
  </si>
  <si>
    <t xml:space="preserve">    Περιγραφή</t>
  </si>
  <si>
    <t>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</si>
  <si>
    <t>T4A</t>
  </si>
  <si>
    <t>Infotainment</t>
  </si>
  <si>
    <t>Πακέτα</t>
  </si>
  <si>
    <t>Διπλής Επίστρωσης χωρίς χρέωση</t>
  </si>
  <si>
    <t>Διπλής Επίστρωσης Brilliant</t>
  </si>
  <si>
    <t>AT8</t>
  </si>
  <si>
    <t>Euro 6d-TEMP</t>
  </si>
  <si>
    <r>
      <rPr>
        <sz val="12"/>
        <rFont val="Opel Sans Condensed"/>
        <family val="2"/>
        <charset val="161"/>
      </rPr>
      <t xml:space="preserve">Οι τιμές κατανάλωσης καυσίμου και εκπομπών CO2 συγκεκριμένων καινούργιων οχημάτων υπολογίζονται ακολουθώντας τη νέα Παγκόσμια Εναρμονισμένη Διαδικασία Δοκιμών Ελαφρών Οχημάτων (World Harmonised Light Vehicle Test Procedure, WLTP) και οι τιμές που προκύπτουν μετατρέπονται εκ νέου, ώστε να υπάρχει δυνατότητα σύγκρισης με τις τιμές NEDC, σύμφωνα με τους κανονισμούς R (ΕΕ) αριθ. 715/2007, R (ΕΕ) αριθ. 2017/1153 και R (ΕΕ) αριθ. 2017/11. Για περισσότερα μπορείτε να ανατρέξετε στο σύνδεσμο: </t>
    </r>
    <r>
      <rPr>
        <u/>
        <sz val="12"/>
        <rFont val="Opel Sans Condensed"/>
        <family val="2"/>
        <charset val="161"/>
      </rPr>
      <t>https://www.opel.gr/tools/wltp-drivingcyle-fuelconsumption.html</t>
    </r>
    <r>
      <rPr>
        <sz val="12"/>
        <color rgb="FFFF0000"/>
        <rFont val="Opel Sans Condensed"/>
        <family val="2"/>
        <charset val="161"/>
      </rPr>
      <t xml:space="preserve">
</t>
    </r>
    <r>
      <rPr>
        <sz val="12"/>
        <rFont val="Opel Sans Condensed"/>
        <family val="2"/>
        <charset val="161"/>
      </rPr>
      <t>Οι τιμές δεν λαμβάνουν υπ' όψιν συγκεκριμένα τις συνθήκες χρήσης και οδήγησης, τον εξοπλισμό ή τον πρόσθετο προαιρετικό εξοπλισμό, ενώ μπορεί να διαφέρουν ανάλογα με τον τύπο ελαστικών. Για περισσότερες πληροφορίες σχετικά με τις επίσημες τιμές κατανάλωσης καυσίμου και εκπομπών CO2, παρακαλούμε ανατρέξτε στην οδηγία με τίτλο "Οδηγία για την κατανάλωση καυσίμου και τις εκπομπές CO2 καινούργιων επιβατικών αυτοκινήτων", η οποία αναρτάται σε όλα τα σημεία πώλησης.</t>
    </r>
  </si>
  <si>
    <t>FWD</t>
  </si>
  <si>
    <t>B26</t>
  </si>
  <si>
    <t>T83</t>
  </si>
  <si>
    <t>UJO</t>
  </si>
  <si>
    <t>Pεζερβουάρ AdBlue (χωρητικότητα σε λίτρα)</t>
  </si>
  <si>
    <t>G4I</t>
  </si>
  <si>
    <t>Solid Paint</t>
  </si>
  <si>
    <t>IO6</t>
  </si>
  <si>
    <t>T7E</t>
  </si>
  <si>
    <t>ESP</t>
  </si>
  <si>
    <t>Έλεγχος Πίεσης Ελαστικών</t>
  </si>
  <si>
    <t>Air Condition</t>
  </si>
  <si>
    <t>G4O</t>
  </si>
  <si>
    <t>Κινητήρες</t>
  </si>
  <si>
    <t>102 / 3,500</t>
  </si>
  <si>
    <t>Μέγιστη Ταχύτητα σε km/h</t>
  </si>
  <si>
    <t>Επιτάχυνση 0 –100 km/h σε δευτ/τα</t>
  </si>
  <si>
    <t>WLTP Συνδυασμένη Κατανάλωση Καυσίμου σε lt/100km</t>
  </si>
  <si>
    <r>
      <t>WLTP Συνδυασμένες Εκπομπές CO</t>
    </r>
    <r>
      <rPr>
        <sz val="9"/>
        <rFont val="Opel Sans Condensed"/>
        <family val="2"/>
        <charset val="161"/>
      </rPr>
      <t>2</t>
    </r>
  </si>
  <si>
    <t>NEDC  Κατανάλωση καυσίμου σε lt/100km σύμφωνα με 2004/3/EC:  Εντός 
πόλης</t>
  </si>
  <si>
    <t>NEDC  Κατανάλωση καυσίμου σε lt/100km σύμφωνα με 2004/3/EC:  Εκτός 
πόλης</t>
  </si>
  <si>
    <t>NEDC  Κατανάλωση καυσίμου σε lt/100km σύμφωνα με 2004/3/EC:  Μεικτός κύκλος</t>
  </si>
  <si>
    <r>
      <t>NEDC Συνδυασμένες Εκπομπές CO</t>
    </r>
    <r>
      <rPr>
        <sz val="9"/>
        <rFont val="Opel Sans Condensed"/>
        <family val="2"/>
        <charset val="161"/>
      </rPr>
      <t>2</t>
    </r>
  </si>
  <si>
    <t>5,3–5,2</t>
  </si>
  <si>
    <t>4,9–4,8</t>
  </si>
  <si>
    <t>Πλάτος (-/+ εξωτερικούς καθρέπτες)</t>
  </si>
  <si>
    <t>Κωδικός
Μοντέλου</t>
  </si>
  <si>
    <t>RT</t>
  </si>
  <si>
    <t>G7O</t>
  </si>
  <si>
    <t>WQX</t>
  </si>
  <si>
    <t>STANDARD</t>
  </si>
  <si>
    <t>A64</t>
  </si>
  <si>
    <t>AKO</t>
  </si>
  <si>
    <t>K34</t>
  </si>
  <si>
    <t>Παράθυρα φιμέ, Privacy (αδιαφανές κατά περίπου 70%)</t>
  </si>
  <si>
    <t>Ηλεκτρονικός Κλιματισμός (ECC)</t>
  </si>
  <si>
    <t>WZI</t>
  </si>
  <si>
    <t>Μηχανικά ρυθμιζόμενο κάθισμα οδηγού με 6 ρυθμίσεις</t>
  </si>
  <si>
    <t>Τιμοκατάλογος MY'20</t>
  </si>
  <si>
    <t>NEO CORSA</t>
  </si>
  <si>
    <t>Petrol</t>
  </si>
  <si>
    <t>MT5</t>
  </si>
  <si>
    <t>Euro 6d</t>
  </si>
  <si>
    <t>B</t>
  </si>
  <si>
    <t>Επιδόσεις</t>
  </si>
  <si>
    <t xml:space="preserve">NEO Opel Corsa
Τεχνικά Χαρακτηριστικά </t>
  </si>
  <si>
    <t>NEO Corsa</t>
  </si>
  <si>
    <t xml:space="preserve">NEO Opel Corsa MY'20
Εκδόσεις / Κινητήρες </t>
  </si>
  <si>
    <t xml:space="preserve">NEO Opel Corsa MY'20
Ανάλυση Τιμών Εκδόσεων </t>
  </si>
  <si>
    <t>Corsa EDITION 1.2 75hp S/S MT5</t>
  </si>
  <si>
    <t>Corsa EDITION 1.2 Turbo 100hp S/S MT6</t>
  </si>
  <si>
    <t>Corsa EDITION 1.5D 102hp S/S MT6</t>
  </si>
  <si>
    <t>Corsa ELEGANCE 1.2 75hp S/S MT5</t>
  </si>
  <si>
    <t>Corsa ELEGANCE 1.2 Turbo 100hp S/S MT6</t>
  </si>
  <si>
    <t>Corsa ELEGANCE 1.2 Turbo 100hp S/S AT8</t>
  </si>
  <si>
    <t>Corsa ELEGANCE 1.5D 102hp S/S MT6</t>
  </si>
  <si>
    <t>Corsa GS-LINE 1.2 Turbo 100hp S/S MT6</t>
  </si>
  <si>
    <t>Corsa GS-LINE 1.2 Turbo 130hp S/S AT8</t>
  </si>
  <si>
    <t>Corsa GS-LINE 1.5D 102hp S/S MT6</t>
  </si>
  <si>
    <t>NEO Opel Corsa
Ζάντες &amp; Ελαστικά</t>
  </si>
  <si>
    <t>Ετικέτες Ελαστικών NEO Opel Corsa</t>
  </si>
  <si>
    <t>1.2 75hp S/S MT5</t>
  </si>
  <si>
    <t>1.2T 100hp S/S MT6</t>
  </si>
  <si>
    <t>1.2T 100hp S/S AT8</t>
  </si>
  <si>
    <t>1.2T 130hp S/S AT8</t>
  </si>
  <si>
    <t>1.5D 102hp S/S MT6</t>
  </si>
  <si>
    <t>GAZ</t>
  </si>
  <si>
    <t>Summit White</t>
  </si>
  <si>
    <t>Orange Fizz</t>
  </si>
  <si>
    <t>GPQ</t>
  </si>
  <si>
    <t>Peperoncino Red</t>
  </si>
  <si>
    <t>Nautic Blue</t>
  </si>
  <si>
    <t>Gris Artense</t>
  </si>
  <si>
    <t>Gris Platinum</t>
  </si>
  <si>
    <t>Voltaic Blue</t>
  </si>
  <si>
    <t>Noir Perla</t>
  </si>
  <si>
    <t>G6L</t>
  </si>
  <si>
    <t>G4B</t>
  </si>
  <si>
    <t>G1R</t>
  </si>
  <si>
    <t>Χωρίς Χρέωση</t>
  </si>
  <si>
    <t>TAVE</t>
  </si>
  <si>
    <t>TAVF</t>
  </si>
  <si>
    <t>TAVG</t>
  </si>
  <si>
    <t>Trim Level 1, "Fresez", Marvel Black</t>
  </si>
  <si>
    <t>Trim Level 3, "Banda", Marvel Black</t>
  </si>
  <si>
    <t>Trim Level 1.1 "Imagination", Captain Blue / Mistral</t>
  </si>
  <si>
    <t>0AS48EF81</t>
  </si>
  <si>
    <t>0AS48EM61</t>
  </si>
  <si>
    <t>0AS48HQ61</t>
  </si>
  <si>
    <t>0AC48ED11</t>
  </si>
  <si>
    <t>0AC48EM61</t>
  </si>
  <si>
    <t>0AC48HQ61</t>
  </si>
  <si>
    <t>0AE48ED11</t>
  </si>
  <si>
    <t>0AE48EM61</t>
  </si>
  <si>
    <t>0AE48EE81</t>
  </si>
  <si>
    <t>0AE48HQ61</t>
  </si>
  <si>
    <t>3,8–3,6</t>
  </si>
  <si>
    <t>4,2–4,1</t>
  </si>
  <si>
    <t>95-93</t>
  </si>
  <si>
    <t>4,3–4,2</t>
  </si>
  <si>
    <t>99-96</t>
  </si>
  <si>
    <t>3,8–3,7</t>
  </si>
  <si>
    <t>3,1–2,9</t>
  </si>
  <si>
    <t>3,4–3,2</t>
  </si>
  <si>
    <t>88-85</t>
  </si>
  <si>
    <t>5,2-5,1</t>
  </si>
  <si>
    <t>4,0-3,9</t>
  </si>
  <si>
    <t>4,5–4,3</t>
  </si>
  <si>
    <t>102-99</t>
  </si>
  <si>
    <t>106-103</t>
  </si>
  <si>
    <t>5,5-5,4</t>
  </si>
  <si>
    <t>4,2-4,0</t>
  </si>
  <si>
    <t>4,7–4,5</t>
  </si>
  <si>
    <t>75 / 5,750</t>
  </si>
  <si>
    <t>118/2,750</t>
  </si>
  <si>
    <t>100 / 5,500</t>
  </si>
  <si>
    <t>205/1,750</t>
  </si>
  <si>
    <t>250/1,750</t>
  </si>
  <si>
    <t>130 / 5,500</t>
  </si>
  <si>
    <t>230/1,750</t>
  </si>
  <si>
    <t>5,9-5,3</t>
  </si>
  <si>
    <t>133-120</t>
  </si>
  <si>
    <t>5,9-5,4</t>
  </si>
  <si>
    <t>134-122</t>
  </si>
  <si>
    <t>6,2-5,8</t>
  </si>
  <si>
    <t>140-130</t>
  </si>
  <si>
    <t>6,0-5,6</t>
  </si>
  <si>
    <t>136-128</t>
  </si>
  <si>
    <t>1.2 75hp MT5
Petrol</t>
  </si>
  <si>
    <t>1.2 Turbo 100hp MT6
Petrol</t>
  </si>
  <si>
    <t>1.2 Turbo 100hp AT8
Petrol</t>
  </si>
  <si>
    <t>1.2 Turbo 130hp AT8
Petrol</t>
  </si>
  <si>
    <t>1.5D 102hp MT6
Diesel</t>
  </si>
  <si>
    <t>205/45 R17</t>
  </si>
  <si>
    <t>185/65 R15</t>
  </si>
  <si>
    <t>195/55 R16</t>
  </si>
  <si>
    <r>
      <t>195/55 R16</t>
    </r>
    <r>
      <rPr>
        <vertAlign val="superscript"/>
        <sz val="12"/>
        <color theme="1"/>
        <rFont val="Opel Sans Condensed"/>
        <family val="2"/>
        <charset val="161"/>
      </rPr>
      <t>1</t>
    </r>
    <r>
      <rPr>
        <sz val="12"/>
        <color theme="1"/>
        <rFont val="Opel Sans Condensed"/>
        <family val="2"/>
        <charset val="161"/>
      </rPr>
      <t xml:space="preserve">
(Με ελαστικά All Weather)</t>
    </r>
  </si>
  <si>
    <t>1,960 / 1,765</t>
  </si>
  <si>
    <t>Συνολικό ύψος (στο απόβαρο)</t>
  </si>
  <si>
    <t>RRL</t>
  </si>
  <si>
    <t>RRY</t>
  </si>
  <si>
    <t>RV5</t>
  </si>
  <si>
    <t>WQW</t>
  </si>
  <si>
    <t>RSB</t>
  </si>
  <si>
    <t>RVF</t>
  </si>
  <si>
    <t>N81</t>
  </si>
  <si>
    <t>RM8</t>
  </si>
  <si>
    <t>RRZ</t>
  </si>
  <si>
    <t>RW0</t>
  </si>
  <si>
    <t>Edition</t>
  </si>
  <si>
    <t>Elegance</t>
  </si>
  <si>
    <t>GS-Line</t>
  </si>
  <si>
    <t>EDITION 1.2 75hp S/S MT5</t>
  </si>
  <si>
    <t>EDITION 1.2 Turbo 100hp S/S MT6</t>
  </si>
  <si>
    <t>EDITION 1.2 Turbo 100hp S/S AT8</t>
  </si>
  <si>
    <t>EDITION 1.5D 102hp S/S MT6</t>
  </si>
  <si>
    <t>ELEGANCE 1.2 75hp S/S MT5</t>
  </si>
  <si>
    <t>ELEGANCE 1.2 Turbo 100hp S/S MT6</t>
  </si>
  <si>
    <t>ELEGANCE 1.2 Turbo 100hp S/S AT8</t>
  </si>
  <si>
    <t>ELEGANCE 1.5D 102hp S/S MT6</t>
  </si>
  <si>
    <t>GS-LINE 1.2 Turbo 100hp S/S MT6</t>
  </si>
  <si>
    <t>GS-LINE 1.2 Turbo 130hp S/S AT8</t>
  </si>
  <si>
    <t>GS-LINE 1.5D 102hp S/S MT6</t>
  </si>
  <si>
    <t>ModeL
+Met.</t>
  </si>
  <si>
    <t>ModeL
+Met.
+ SW</t>
  </si>
  <si>
    <t>Met.</t>
  </si>
  <si>
    <t>SW</t>
  </si>
  <si>
    <t>Launch Pack Edition</t>
  </si>
  <si>
    <t>OFQ</t>
  </si>
  <si>
    <t>CWX</t>
  </si>
  <si>
    <t>IOB</t>
  </si>
  <si>
    <t>OLK</t>
  </si>
  <si>
    <t>LP</t>
  </si>
  <si>
    <t>Launch Pack Elegance</t>
  </si>
  <si>
    <t>J71</t>
  </si>
  <si>
    <t>C68</t>
  </si>
  <si>
    <t>2PT</t>
  </si>
  <si>
    <t>ODK</t>
  </si>
  <si>
    <t>Launch Pack GS-LINE</t>
  </si>
  <si>
    <t>ΛΤΠΦ</t>
  </si>
  <si>
    <t>Launch Pack</t>
  </si>
  <si>
    <t>Μεταλλικό+Ρεζέρβα</t>
  </si>
  <si>
    <t>OH</t>
  </si>
  <si>
    <t>Network</t>
  </si>
  <si>
    <t>NEO Opel Corsa MY'20
Εξοπλισμός Εκδόσεων</t>
  </si>
  <si>
    <t>NEO Opel Corsa MY'20
Ανάλυση Τιμών Προαιρετικού Εξοπλισμού</t>
  </si>
  <si>
    <t>TAVH</t>
  </si>
  <si>
    <t xml:space="preserve">NEO Opel Corsa 
Συνδυασμοί Χρωμάτων &amp; Ταπετσαριών </t>
  </si>
  <si>
    <t>Trim Level 2 "Leather", Mistral</t>
  </si>
  <si>
    <t>Κατανάλωση καυσίμου σε lt/100km</t>
  </si>
  <si>
    <r>
      <t>Εκπομπές CO</t>
    </r>
    <r>
      <rPr>
        <b/>
        <vertAlign val="subscript"/>
        <sz val="11"/>
        <color theme="1"/>
        <rFont val="Opel Sans Condensed"/>
        <family val="2"/>
        <charset val="161"/>
      </rPr>
      <t>2</t>
    </r>
  </si>
  <si>
    <t>Εκπομπές CO2
σε g/km</t>
  </si>
  <si>
    <t>Μέγιστη 
Ταχύτητα
σε km/h</t>
  </si>
  <si>
    <t>Επιτάχυνση
0 –100 km/h 
σε δευτ/τα</t>
  </si>
  <si>
    <t>Εντός 
πόλης</t>
  </si>
  <si>
    <t>Εκτός 
πόλης</t>
  </si>
  <si>
    <t>Μικτός 
Κύκλος</t>
  </si>
  <si>
    <t>σε g/km</t>
  </si>
  <si>
    <t>Μετρήσεις WLTP Μικτού κύκλου</t>
  </si>
  <si>
    <t>6-τάχυτο Μηχανικό Κιβώτιο με FWD</t>
  </si>
  <si>
    <t>9.9</t>
  </si>
  <si>
    <t>5-τάχυτο Μηχανικό Κιβώτιο με FWD</t>
  </si>
  <si>
    <t>1.2 75hp S/S</t>
  </si>
  <si>
    <t>1.2 Direct Injection Turbo 100hp S/S</t>
  </si>
  <si>
    <t>1.5D 102hp S/S</t>
  </si>
  <si>
    <t>1.2 Direct Injection Turbo 130hp S/S</t>
  </si>
  <si>
    <t>5,3-5,2</t>
  </si>
  <si>
    <t>3,8-3,7</t>
  </si>
  <si>
    <t>3,1-2,9</t>
  </si>
  <si>
    <t>3,4-3,2</t>
  </si>
  <si>
    <t>4,5-4,3</t>
  </si>
  <si>
    <t>4,7-4,5</t>
  </si>
  <si>
    <t>4,5-4,0</t>
  </si>
  <si>
    <t>117-105</t>
  </si>
  <si>
    <r>
      <t>Διαστάσεις χώρου αποσκευών (m</t>
    </r>
    <r>
      <rPr>
        <b/>
        <vertAlign val="superscript"/>
        <sz val="12"/>
        <rFont val="Opel Sans Condensed"/>
        <family val="2"/>
        <charset val="161"/>
      </rPr>
      <t>3</t>
    </r>
    <r>
      <rPr>
        <b/>
        <sz val="12"/>
        <rFont val="Opel Sans Condensed"/>
        <family val="2"/>
        <charset val="161"/>
      </rPr>
      <t>)</t>
    </r>
  </si>
  <si>
    <t>Model
+Met.
+ SW
+Launch Pack</t>
  </si>
  <si>
    <t>Model
+Met.
+ SW
+Launch Pack
+Style Pack</t>
  </si>
  <si>
    <t>IO7</t>
  </si>
  <si>
    <t>IOC</t>
  </si>
  <si>
    <t>4 Ηχεία</t>
  </si>
  <si>
    <t>UW4</t>
  </si>
  <si>
    <t>UQ3</t>
  </si>
  <si>
    <t>Infotainment System 5" (RCC)</t>
  </si>
  <si>
    <t>Infotainment Mirrorlink System 7" (RCE)</t>
  </si>
  <si>
    <t>Infotainment Mirrorlink Navi 7" (NAC)</t>
  </si>
  <si>
    <t>C67</t>
  </si>
  <si>
    <t>Eco LED προβολείς</t>
  </si>
  <si>
    <t>Matrix LED προβολείς</t>
  </si>
  <si>
    <t>OLL</t>
  </si>
  <si>
    <t>Αυτόματη ενεργοποίηση φώτων
(TTW με CWX)</t>
  </si>
  <si>
    <t xml:space="preserve">LED Προβολείς ομίχλης </t>
  </si>
  <si>
    <t>C93</t>
  </si>
  <si>
    <t>DLS</t>
  </si>
  <si>
    <t>WBP</t>
  </si>
  <si>
    <t>OFU</t>
  </si>
  <si>
    <t>OFW</t>
  </si>
  <si>
    <t>OFY</t>
  </si>
  <si>
    <t>ODY</t>
  </si>
  <si>
    <t>OLF</t>
  </si>
  <si>
    <t>OLG</t>
  </si>
  <si>
    <t>P</t>
  </si>
  <si>
    <t>A2U</t>
  </si>
  <si>
    <t>A7D</t>
  </si>
  <si>
    <t>Μηχανικά ρυθμιζόμενο κάθισμα συνοδηγού με 4 ρυθμίσεις</t>
  </si>
  <si>
    <t>Μηχανικά ρυθμιζόμενο κάθισμα συνοδηγού με 6 ρυθμίσεις</t>
  </si>
  <si>
    <t>A7G</t>
  </si>
  <si>
    <t>Πίσω κάθισμα επιβατών, πλάτη 60:40</t>
  </si>
  <si>
    <t>TAVΗ</t>
  </si>
  <si>
    <t>TTW</t>
  </si>
  <si>
    <t>UDD</t>
  </si>
  <si>
    <t>Board Computer</t>
  </si>
  <si>
    <t>U68</t>
  </si>
  <si>
    <t>N35</t>
  </si>
  <si>
    <t xml:space="preserve">Sport Δερμάτινο Flatbottom τιμόνι τριών ακτίνων </t>
  </si>
  <si>
    <t>Cruise Control, με λειτουργία Speed Limiter</t>
  </si>
  <si>
    <t>D81</t>
  </si>
  <si>
    <t>TTV</t>
  </si>
  <si>
    <t>BGP</t>
  </si>
  <si>
    <t>Chassis Sport, modified</t>
  </si>
  <si>
    <t>F52</t>
  </si>
  <si>
    <t>KB5</t>
  </si>
  <si>
    <t>Hill Hold &amp; Start System</t>
  </si>
  <si>
    <t>BCX</t>
  </si>
  <si>
    <t>Μαύρο εσωτερικό οροφής</t>
  </si>
  <si>
    <t>DBU</t>
  </si>
  <si>
    <t>6 Ηχεία</t>
  </si>
  <si>
    <t>Επιλέξιμο Sport Mode
(εκτός ΑΤ8)</t>
  </si>
  <si>
    <t>Σκίαστρα με καθρέπτη</t>
  </si>
  <si>
    <t>DLV</t>
  </si>
  <si>
    <t>JF5</t>
  </si>
  <si>
    <t>Πεντάλ Αλουμινίου</t>
  </si>
  <si>
    <t>SA</t>
  </si>
  <si>
    <t>C06</t>
  </si>
  <si>
    <t>Ηλεκτρικά ρυθμιζόμενοι και θερμαινόμενοι εξωτερικοί καθρέπτες, μηχανικά αναδιπλούμενοι</t>
  </si>
  <si>
    <t>Φώτα ημέρας LED (Daytime running lights LED)</t>
  </si>
  <si>
    <t xml:space="preserve">Sport Flatbottom Δερμάτινο τιμόνι τριών ακτίνων </t>
  </si>
  <si>
    <t xml:space="preserve">Infotainment Mirrorlink Navi 10" HD Graphics </t>
  </si>
  <si>
    <t>Φώτα αλογόνου με ασημένια διακόσμιση στα DRL</t>
  </si>
  <si>
    <t>Αυτόματος έλεγχος φώτων
(STD με CWX)</t>
  </si>
  <si>
    <t>AXG &amp; AEF</t>
  </si>
  <si>
    <t>Μεσαία κονσόλα με κεντρικό υποβραχιόνιο, ποτηροθήκες (PVC)</t>
  </si>
  <si>
    <t>Ambient LED Εσωτερικός φωτισμός</t>
  </si>
  <si>
    <r>
      <rPr>
        <b/>
        <sz val="12"/>
        <rFont val="Opel Sans Condensed"/>
        <family val="2"/>
        <charset val="161"/>
      </rPr>
      <t>Sight &amp; Light Pack</t>
    </r>
    <r>
      <rPr>
        <sz val="12"/>
        <rFont val="Opel Sans Condensed"/>
        <family val="2"/>
        <charset val="161"/>
      </rPr>
      <t xml:space="preserve">
CE1 - Αισθητήρας βροχής με ενεργοποίηση μάκτρων
TTW - Έλεγχος προβολέων, Automatic
DD8 - Ηλεκτροχρωματικός εσωτερικός καθρέπτης</t>
    </r>
  </si>
  <si>
    <r>
      <rPr>
        <b/>
        <sz val="12"/>
        <rFont val="Opel Sans Condensed"/>
        <family val="2"/>
        <charset val="161"/>
      </rPr>
      <t>Lighting Pack</t>
    </r>
    <r>
      <rPr>
        <sz val="12"/>
        <rFont val="Opel Sans Condensed"/>
        <family val="2"/>
        <charset val="161"/>
      </rPr>
      <t xml:space="preserve">
oLK - ECO LED Προβολείς
T3U - LED Προβολείς ομίχλης
CWX - Sight &amp; Light Pack (-oHS) </t>
    </r>
  </si>
  <si>
    <t>AER</t>
  </si>
  <si>
    <t>Ηλεκτρικά παράθυρα πίσω με λειτουργία express και anti-pinch</t>
  </si>
  <si>
    <t>Ηλεκτρικά παράθυρα Οδηγού &amp; Συνοδηγού με λειτουργία express και anti-pinch</t>
  </si>
  <si>
    <t>Black Style Pack</t>
  </si>
  <si>
    <t>White Style Pack</t>
  </si>
  <si>
    <r>
      <rPr>
        <b/>
        <sz val="12"/>
        <rFont val="Opel Sans Condensed"/>
        <family val="2"/>
        <charset val="161"/>
      </rPr>
      <t>Parking Pack</t>
    </r>
    <r>
      <rPr>
        <sz val="12"/>
        <rFont val="Opel Sans Condensed"/>
        <family val="2"/>
        <charset val="161"/>
      </rPr>
      <t xml:space="preserve">
UD7 - Αισθητήρες στάθμευσης πίσω
UVP - Panoramic camera πίσω (180°)</t>
    </r>
  </si>
  <si>
    <r>
      <rPr>
        <b/>
        <sz val="12"/>
        <rFont val="Opel Sans Condensed"/>
        <family val="2"/>
        <charset val="161"/>
      </rPr>
      <t>Rear View Camera Pack</t>
    </r>
    <r>
      <rPr>
        <sz val="12"/>
        <rFont val="Opel Sans Condensed"/>
        <family val="2"/>
        <charset val="161"/>
      </rPr>
      <t xml:space="preserve">
UVP - Panoramic camera πίσω (180°) - 
UD5 - Park assist, Εμπρός &amp; Πίσω 
DXH - Ηλεκτρικά αναδιπλούμενοι εξωτερικοί καθρέπτες
UDQ - Έλεγχος Νεκρού σημείου (MY20)</t>
    </r>
  </si>
  <si>
    <t>White Style Pack(Edition)</t>
  </si>
  <si>
    <t>Black Style Pack (Elegance/GS-Line)</t>
  </si>
  <si>
    <t>White Style Pack (Elegance/GS-Line)</t>
  </si>
  <si>
    <t>Όγκος χώρου αποσκευών έως το κάλυμμα του χώρου αποσκευών (χωρίς ρεζέρβα)</t>
  </si>
  <si>
    <t>AD4</t>
  </si>
  <si>
    <t>Δυνατότητα πρόσδεσης παιδικού καθίσματος στη θέση του συνοδηγού</t>
  </si>
  <si>
    <t>Χειριστήρια αλλαγής ταχυτήτων στο τιμόνι
(ΜΟΝΟ με AT8/MM1, όχι με UVD, Θερμ/νο Τιμόνι)</t>
  </si>
  <si>
    <r>
      <t xml:space="preserve">Ηλεκτρικό Χειρόφρενο
</t>
    </r>
    <r>
      <rPr>
        <b/>
        <sz val="12"/>
        <rFont val="Opel Sans Condensed"/>
        <family val="2"/>
        <charset val="161"/>
      </rPr>
      <t>(STANDARD με AT8, όχι με 1.2 75hp)</t>
    </r>
  </si>
  <si>
    <t>AYC</t>
  </si>
  <si>
    <t>Μετωπικοί Αερόσακοι Οδηγού &amp; Συνοδηγού, Πλευρικοί Αερόσακοι Λεκάνης Θώρακα Εμπρός &amp; Κεφαλής</t>
  </si>
  <si>
    <t>Αεροτομή level 2, ECO
(όχι με EE8/EF8/AT8)</t>
  </si>
  <si>
    <t>Αεροτομή level 3, SPORT
(Με EE8/EF8/AT8)</t>
  </si>
  <si>
    <t>Black Style Pack (Edition)</t>
  </si>
  <si>
    <t>Ημερομηνία Έκδοσης 1/10/2019</t>
  </si>
  <si>
    <t>Ηλιοροφή Panoramic</t>
  </si>
  <si>
    <t>Δερμάτινο Σαλόνι, Trim Level 2 "Leather", Mistral</t>
  </si>
  <si>
    <r>
      <t xml:space="preserve">Keyless Start 
(DML, με CWX &amp; J71) </t>
    </r>
    <r>
      <rPr>
        <b/>
        <sz val="12"/>
        <rFont val="Opel Sans Condensed"/>
        <family val="2"/>
        <charset val="161"/>
      </rPr>
      <t xml:space="preserve">
Για την έκδοση EDITION μόνο με CWX &amp; IOB/IOC</t>
    </r>
  </si>
  <si>
    <r>
      <rPr>
        <b/>
        <sz val="12"/>
        <rFont val="Opel Sans Condensed"/>
        <family val="2"/>
        <charset val="161"/>
      </rPr>
      <t>Υφασμάτινη Ταπετσαρία, Marvel Black</t>
    </r>
    <r>
      <rPr>
        <sz val="12"/>
        <rFont val="Opel Sans Condensed"/>
        <family val="2"/>
        <charset val="161"/>
      </rPr>
      <t xml:space="preserve">
4AA - Trim, Jet Black
H1T - Ύφασμα, level 1, Jet Black</t>
    </r>
  </si>
  <si>
    <r>
      <rPr>
        <b/>
        <sz val="12"/>
        <rFont val="Opel Sans Condensed"/>
        <family val="2"/>
        <charset val="161"/>
      </rPr>
      <t>Υφασμάτινη Ταπετσαρία, Marvel Black</t>
    </r>
    <r>
      <rPr>
        <sz val="12"/>
        <rFont val="Opel Sans Condensed"/>
        <family val="2"/>
        <charset val="161"/>
      </rPr>
      <t xml:space="preserve">
4AA - Trim, Jet Black
HEW - Ύφασμα, level 3, Jet Black
AE4 - Sport καθίσματα,εμπρός ("Dynamic")</t>
    </r>
  </si>
  <si>
    <r>
      <rPr>
        <b/>
        <sz val="12"/>
        <rFont val="Opel Sans Condensed"/>
        <family val="2"/>
        <charset val="161"/>
      </rPr>
      <t>Ταπετσαρία Βινίλιο Ύφασμα, Captain Blue / Mistral</t>
    </r>
    <r>
      <rPr>
        <sz val="12"/>
        <rFont val="Opel Sans Condensed"/>
        <family val="2"/>
        <charset val="161"/>
      </rPr>
      <t xml:space="preserve">
4AA - Trim, Jet Black
HY6 - Ύφασμα / Βινίλιο, level 1.1, Jet Black
A7G - Κάθισμα δυνοδηγού με 6 ρυθμίσεις
E90 &amp; E91- Τσέπες στις πλάτες των εμπρός καθισμάτων </t>
    </r>
  </si>
  <si>
    <r>
      <rPr>
        <b/>
        <sz val="12"/>
        <rFont val="Opel Sans Condensed"/>
        <family val="2"/>
        <charset val="161"/>
      </rPr>
      <t xml:space="preserve">Δερμάτινο Σαλόνι, Trim Level 2 "Leather", Mistral
</t>
    </r>
    <r>
      <rPr>
        <sz val="12"/>
        <rFont val="Opel Sans Condensed"/>
        <family val="2"/>
        <charset val="161"/>
      </rPr>
      <t>4AA - Trim, Jet Black
H1Y - Δέρμα, level 2, Jet Black
KA1 - θερμαινόμενα καθίσματα εμπρός (3 στάδια) (&amp; EE8_/Ei8_/EF8_/EH8_or EHF_)
oBL - Χειμερινό πακέτο (Winterpack) (&amp; EE8_/Ei8_/EF8_/EH8_)
A2W - Ηλεκτρικά ρυθμιζόμενο κάθισμα οδηγού (6 ρυθμίσεις, όχι με oHT/Corsa-e/oHV)
A2U - Μηχανικά ρυθμιζόμενο κάθισμα οδηγού (6 ρυθμίσεις, &amp;oHT/Corsa-e/oHV)
A7G - Μηχανικά ρυθμιζόμενο κάθισμα συνοδηγού (6 ρυθμίσεις)
AF6 - Ηλεκτρικά ρυθμιζόμενο κάθισμα οδηγού (Λειτουργία Massage &amp; υποστήριξη μέσης, όχι με oHT/Corsa-e/oHV)
E90 &amp; E91- Τσέπες στις πλάτες των εμπρός καθισμάτων 
A51 - καθίσματα εμπρός "Comfort"
(ΠΡΟΣΟΧΗ: ΘΕΡΜΑΙΝΟΜΕΝΑ ΚΑΘΙΣΜΑΤΑ &amp; ΧΕΙΜΕΡΙΝΟ ΠΑΚΕΤΟ ΜΟΝΟ ΜΕ ΑΤ8)</t>
    </r>
  </si>
  <si>
    <t>Έγχρωμη οθόνη DIC, 3.5''</t>
  </si>
  <si>
    <r>
      <t>SAFETY PACK</t>
    </r>
    <r>
      <rPr>
        <sz val="12"/>
        <rFont val="Opel Sans Condensed"/>
        <family val="2"/>
        <charset val="161"/>
      </rPr>
      <t xml:space="preserve">
UVX - Αισθητήρας αναγνώρισης σημάτων κυκλοφορίας
AHM - Ειδοποίηση κόπωσης Οδηγού (Κούπα καφέ ("coffee cup"): ειδοποίηση για διάλειμα μετά από 2 ώρες συνεχούς οδήγησης)
ISA - Speed limiter, Automatical
UHY - Αισθητήρας αποφυγής σύγκρουσης &amp; περιορισμού ζημιών, για χαμηλές ταχύτητες
UKJ - Ανίχνευση Πεζών, εμπρός,BASIS (Πεζοί) (-BGP/MS2)</t>
    </r>
  </si>
  <si>
    <r>
      <rPr>
        <b/>
        <sz val="12"/>
        <rFont val="Opel Sans Condensed"/>
        <family val="2"/>
        <charset val="161"/>
      </rPr>
      <t>Park &amp; Go Pack</t>
    </r>
    <r>
      <rPr>
        <sz val="12"/>
        <rFont val="Opel Sans Condensed"/>
        <family val="2"/>
        <charset val="161"/>
      </rPr>
      <t xml:space="preserve">
UVP - Panoramic camera πίσω (180°) 
UDQ - Πλευρική ανίχνευση νεκρού σημείου οδηγού
DXH - Ηλεκτρικά αναδιπλούμενοι εξωτερικοί καθρέπτες
UFQ - Advanced Park Assist (APA 2) (με M0F/M0E/MT5/MT6)
UKZ - Advanced Park Assist (APA II) (με M5V/AT8)</t>
    </r>
  </si>
  <si>
    <r>
      <rPr>
        <b/>
        <sz val="12"/>
        <rFont val="Opel Sans Condensed"/>
        <family val="2"/>
        <charset val="161"/>
      </rPr>
      <t xml:space="preserve">Radar Pack
</t>
    </r>
    <r>
      <rPr>
        <sz val="12"/>
        <rFont val="Opel Sans Condensed"/>
        <family val="2"/>
        <charset val="161"/>
      </rPr>
      <t>UKT - Ανίχνευση Πεζών, εμπρός, ENHANCED (Πεζοί &amp; Ποδηλάτες)
K59 - Adaptive Cruise Control (με speed limiter function, για M0F/MT5/ΜΤ6/)
KSG - Adaptive Cruise Control (με λειτουργία Stop and Go, για M5V/MS2/AT8) 
(ΜΕ OLF, για συγκεκριμένους κινητήρες)</t>
    </r>
  </si>
  <si>
    <r>
      <t>Dynamic Appearance Pack</t>
    </r>
    <r>
      <rPr>
        <sz val="12"/>
        <rFont val="Opel Sans Condensed"/>
        <family val="2"/>
        <charset val="161"/>
      </rPr>
      <t xml:space="preserve">
BVG - Sport μάσκες
NBR - Εξάτμιση με ορατή χρωμιωμένη άκρη,(όχι με Edition)
T3U - Προβολείς ομίχλης LED (όχι με Edition) </t>
    </r>
  </si>
  <si>
    <t>Dynamic Appearance Pack</t>
  </si>
  <si>
    <t>Sight &amp; Light Pack</t>
  </si>
  <si>
    <t>Premium Pack I</t>
  </si>
  <si>
    <t>Lighting Pack</t>
  </si>
  <si>
    <t>Premium Pack II</t>
  </si>
  <si>
    <t>Parking Pack</t>
  </si>
  <si>
    <t>Rear View Camera Pack</t>
  </si>
  <si>
    <t>Park &amp; Go Pack</t>
  </si>
  <si>
    <t>Radar Pack</t>
  </si>
  <si>
    <t>Keyless Start</t>
  </si>
  <si>
    <t>Ηλεκτρικό Χειρόφρενο</t>
  </si>
  <si>
    <r>
      <rPr>
        <b/>
        <sz val="12"/>
        <rFont val="Opel Sans Condensed"/>
        <family val="2"/>
        <charset val="161"/>
      </rPr>
      <t>Premium Pack I</t>
    </r>
    <r>
      <rPr>
        <sz val="12"/>
        <rFont val="Opel Sans Condensed"/>
        <family val="2"/>
        <charset val="161"/>
      </rPr>
      <t xml:space="preserve">
N35 - Sport Flatbottom Δερμάτινο τιμόνι
AER - Ηλεκτρικά παράθυρα πίσω, με express κίνηση πάνω/κάτω, με προστασία από "μάγκωμα"
DBU - Μεσαία κονσόλα με υποβραχιόνιο</t>
    </r>
    <r>
      <rPr>
        <b/>
        <sz val="12"/>
        <rFont val="Opel Sans Condensed"/>
        <family val="2"/>
        <charset val="161"/>
      </rPr>
      <t xml:space="preserve">
(Με IOB/IOC)</t>
    </r>
  </si>
  <si>
    <r>
      <t>Premium Pack II
io6 - 10" Mirrorlink, Navigation &amp; HD Graphics (NAC)
C68 - ECC (-oHT/Corsa-e)
oLi - Keyless Entry &amp; Start /PEPS(ADML)
K4C - Ασύρματη φόρτιση Smartphones 
CWX - Sight &amp; Light Pack (-oHT/Corsa-e)</t>
    </r>
    <r>
      <rPr>
        <b/>
        <sz val="12"/>
        <rFont val="Opel Sans Condensed"/>
        <family val="2"/>
        <charset val="161"/>
      </rPr>
      <t xml:space="preserve">
(Με CWX &amp; J71, όχι με IOB/IOC/IO7/2PT)</t>
    </r>
  </si>
  <si>
    <t>8-τάχυτο Αυτόματο Κιβώτιο με FWD</t>
  </si>
  <si>
    <t>Ζάντες αλουμινίου 6.5J x 16, Design 2, 4-double spokes, Silver</t>
  </si>
  <si>
    <t>Σιδερένιες ζάντες 6.5J x 15, Design 1
(ΜΕ ΚΙΝΗΤΗΡΑ 1,2 75hp)</t>
  </si>
  <si>
    <t>Σιδερένιες ζάντες 6.5J x 16, Design 1
(ΟΧΙ ΜΕ ΚΙΝΗΤΗΡΑ 1,2 75hp)</t>
  </si>
  <si>
    <t>Ζάντες αλουμινίου 6.5J x 16, Design 1, 8-spokes, Silver</t>
  </si>
  <si>
    <t>Ζάντες αλουμινίου 6.5J x 16, Design 2, 4-double spokes "Hurrican", Silver</t>
  </si>
  <si>
    <t>Ζάντες αλουμινίου 6.5J x 16, Design 2, 4-double spokes "Hurrican", Gloss Black</t>
  </si>
  <si>
    <t>Ζάντες αλουμινίου 7.0 x 17, Design 1, 4-double spokes, Silver</t>
  </si>
  <si>
    <t>Ζάντες αλουμινίου 7.0 x 17, Design 1, 4-double spokes, Gloss Black</t>
  </si>
  <si>
    <t>Ζάντες αλουμινίου 7.0 x 17, Design 2, 5-double spokes "Diamond cut", Gloss Black</t>
  </si>
  <si>
    <t>Ρεζέρβα, space saver, 15x3,5T, Steel Design 1</t>
  </si>
  <si>
    <t>Ρεζέρβα, full size 
(όχι με κινητήρα 1.5D 102hp)</t>
  </si>
  <si>
    <t>Ζάντες Αλουμινίου 6.5J x 16, Design 2, 4-double spokes, Silver</t>
  </si>
  <si>
    <t>Ζάντες Αλουμινίου 6.5J x 16, Design 2, 4-double spokes "Hurrican", Gloss Black</t>
  </si>
  <si>
    <t>Ζάντες Αλουμινίου 7.0 x 17, Design 1, 4-double spokes, Silver</t>
  </si>
  <si>
    <t>Ζάντες Αλουμινίου 7.0 x 17, Design 1, 4-double spokes, Gloss Black</t>
  </si>
  <si>
    <t>Ζάντες Αλουμινίου 7.0 x 17, Design 2, 5-double spokes "Diamond cut", Gloss Black</t>
  </si>
  <si>
    <t>Ρεζέρβα,full size (όχι με κινητήρα 1.5D 102hp)</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</si>
</sst>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_-;\-* #,##0.00_-;_-* &quot;-&quot;??_-;_-@_-"/>
    <numFmt numFmtId="165" formatCode="#,##0.00_ _€"/>
    <numFmt numFmtId="166" formatCode="#,##0\ [$€-408]"/>
    <numFmt numFmtId="167" formatCode="0.0%"/>
    <numFmt numFmtId="168" formatCode="#,##0\ &quot;€&quot;"/>
    <numFmt numFmtId="169" formatCode="[$€-2]\ #,##0"/>
    <numFmt numFmtId="170" formatCode="0.0"/>
    <numFmt numFmtId="171" formatCode="#,##0.0"/>
    <numFmt numFmtId="172" formatCode="#,##0\ [$EUR]"/>
  </numFmts>
  <fonts count="61">
    <font>
      <sz val="12"/>
      <color theme="1"/>
      <name val="Opel Sans Condensed"/>
      <family val="2"/>
      <charset val="161"/>
    </font>
    <font>
      <sz val="12"/>
      <color theme="1"/>
      <name val="Opel Sans Condensed"/>
      <family val="2"/>
      <charset val="161"/>
    </font>
    <font>
      <b/>
      <sz val="12"/>
      <color theme="1"/>
      <name val="Opel Sans Condensed"/>
      <family val="2"/>
      <charset val="161"/>
    </font>
    <font>
      <b/>
      <sz val="20"/>
      <color theme="1"/>
      <name val="Opel Sans Condensed"/>
      <family val="2"/>
      <charset val="161"/>
    </font>
    <font>
      <sz val="12"/>
      <name val="Opel Sans Condensed"/>
      <family val="2"/>
      <charset val="161"/>
    </font>
    <font>
      <sz val="8"/>
      <name val="Opel Sans Bold"/>
    </font>
    <font>
      <b/>
      <sz val="12"/>
      <name val="Opel Sans Condensed"/>
      <family val="2"/>
      <charset val="161"/>
    </font>
    <font>
      <b/>
      <sz val="10"/>
      <name val="Opel Sans Condensed"/>
      <family val="2"/>
      <charset val="161"/>
    </font>
    <font>
      <sz val="11"/>
      <color theme="1"/>
      <name val="Calibri"/>
      <family val="2"/>
      <charset val="161"/>
      <scheme val="minor"/>
    </font>
    <font>
      <b/>
      <u/>
      <sz val="10"/>
      <name val="Opel Sans Condensed"/>
      <family val="2"/>
      <charset val="161"/>
    </font>
    <font>
      <b/>
      <u/>
      <sz val="12"/>
      <name val="Opel Sans Condensed"/>
      <family val="2"/>
      <charset val="161"/>
    </font>
    <font>
      <sz val="10"/>
      <name val="Verdana"/>
      <family val="2"/>
      <charset val="161"/>
    </font>
    <font>
      <sz val="10"/>
      <name val="Arial"/>
      <family val="2"/>
      <charset val="161"/>
    </font>
    <font>
      <sz val="12"/>
      <color indexed="12"/>
      <name val="Opel Sans Condensed"/>
      <family val="2"/>
      <charset val="161"/>
    </font>
    <font>
      <b/>
      <sz val="14"/>
      <name val="Opel Sans Condensed"/>
      <family val="2"/>
    </font>
    <font>
      <b/>
      <sz val="14"/>
      <name val="Opel Sans Condensed"/>
      <family val="2"/>
      <charset val="161"/>
    </font>
    <font>
      <b/>
      <sz val="12"/>
      <name val="Opel Sans Condensed"/>
      <family val="2"/>
    </font>
    <font>
      <b/>
      <sz val="16"/>
      <name val="Opel Sans Condensed"/>
      <family val="2"/>
      <charset val="161"/>
    </font>
    <font>
      <sz val="10"/>
      <name val="Arial"/>
      <family val="2"/>
    </font>
    <font>
      <sz val="11"/>
      <color theme="1"/>
      <name val="Calibri"/>
      <family val="2"/>
      <scheme val="minor"/>
    </font>
    <font>
      <sz val="12"/>
      <color rgb="FFFF0000"/>
      <name val="Opel Sans Condensed"/>
      <family val="2"/>
      <charset val="161"/>
    </font>
    <font>
      <sz val="25"/>
      <name val="Opel Sans Condensed"/>
      <family val="2"/>
      <charset val="161"/>
    </font>
    <font>
      <sz val="18"/>
      <name val="Opel Sans Condensed"/>
      <family val="2"/>
      <charset val="161"/>
    </font>
    <font>
      <sz val="10"/>
      <name val="Arial"/>
      <family val="2"/>
      <charset val="161"/>
    </font>
    <font>
      <sz val="10"/>
      <name val="Arial"/>
      <family val="2"/>
      <charset val="238"/>
    </font>
    <font>
      <sz val="10"/>
      <name val="Helv"/>
    </font>
    <font>
      <sz val="9"/>
      <name val="Opel Sans Condensed"/>
      <family val="2"/>
      <charset val="161"/>
    </font>
    <font>
      <sz val="10"/>
      <name val="Opel Sans Condensed"/>
      <family val="2"/>
      <charset val="161"/>
    </font>
    <font>
      <sz val="10"/>
      <name val="Verdana"/>
      <family val="2"/>
    </font>
    <font>
      <sz val="11"/>
      <name val="돋움"/>
      <family val="3"/>
    </font>
    <font>
      <vertAlign val="superscript"/>
      <sz val="12"/>
      <name val="Opel Sans Condensed"/>
      <family val="2"/>
      <charset val="161"/>
    </font>
    <font>
      <vertAlign val="superscript"/>
      <sz val="10"/>
      <name val="Opel Sans Condensed"/>
      <family val="2"/>
      <charset val="161"/>
    </font>
    <font>
      <b/>
      <sz val="11"/>
      <name val="Opel Sans Condensed"/>
      <family val="2"/>
      <charset val="161"/>
    </font>
    <font>
      <sz val="11"/>
      <name val="Opel Sans Condensed"/>
      <family val="2"/>
      <charset val="161"/>
    </font>
    <font>
      <sz val="14"/>
      <name val="Opel Sans Condensed"/>
      <family val="2"/>
      <charset val="161"/>
    </font>
    <font>
      <b/>
      <sz val="18"/>
      <name val="Opel Sans Condensed"/>
      <family val="2"/>
      <charset val="161"/>
    </font>
    <font>
      <b/>
      <sz val="12"/>
      <color rgb="FFFF0000"/>
      <name val="Opel Sans Condensed"/>
      <family val="2"/>
      <charset val="161"/>
    </font>
    <font>
      <sz val="18"/>
      <color theme="1"/>
      <name val="Opel Sans Condensed"/>
      <family val="2"/>
      <charset val="161"/>
    </font>
    <font>
      <u/>
      <sz val="12"/>
      <name val="Opel Sans Condensed"/>
      <family val="2"/>
      <charset val="161"/>
    </font>
    <font>
      <b/>
      <i/>
      <sz val="12"/>
      <name val="Opel Sans Condensed"/>
      <family val="2"/>
      <charset val="161"/>
    </font>
    <font>
      <b/>
      <sz val="12"/>
      <color indexed="12"/>
      <name val="Opel Sans Condensed"/>
      <family val="2"/>
      <charset val="161"/>
    </font>
    <font>
      <b/>
      <sz val="11"/>
      <color theme="0"/>
      <name val="Opel Sans Condensed"/>
      <family val="2"/>
      <charset val="161"/>
    </font>
    <font>
      <b/>
      <sz val="14"/>
      <color theme="0"/>
      <name val="Opel Sans Condensed"/>
      <family val="2"/>
    </font>
    <font>
      <b/>
      <sz val="25"/>
      <name val="Opel Sans Condensed"/>
      <family val="2"/>
      <charset val="161"/>
    </font>
    <font>
      <sz val="11"/>
      <color theme="1"/>
      <name val="Trebuchet MS"/>
      <family val="2"/>
      <charset val="161"/>
    </font>
    <font>
      <sz val="20"/>
      <color theme="1"/>
      <name val="Opel Sans Condensed"/>
      <family val="2"/>
      <charset val="161"/>
    </font>
    <font>
      <b/>
      <sz val="20"/>
      <name val="Opel Sans Condensed"/>
      <family val="2"/>
      <charset val="161"/>
    </font>
    <font>
      <sz val="20"/>
      <name val="Opel Sans Condensed"/>
      <family val="2"/>
      <charset val="161"/>
    </font>
    <font>
      <b/>
      <i/>
      <sz val="11"/>
      <name val="Opel Sans Condensed"/>
      <family val="2"/>
      <charset val="161"/>
    </font>
    <font>
      <b/>
      <i/>
      <sz val="20"/>
      <name val="Opel Sans Condensed"/>
      <family val="2"/>
      <charset val="161"/>
    </font>
    <font>
      <b/>
      <sz val="20"/>
      <color theme="0"/>
      <name val="Opel Sans Condensed"/>
      <family val="2"/>
      <charset val="161"/>
    </font>
    <font>
      <b/>
      <sz val="12"/>
      <color theme="0"/>
      <name val="Opel Sans Condensed"/>
      <family val="2"/>
      <charset val="161"/>
    </font>
    <font>
      <vertAlign val="superscript"/>
      <sz val="12"/>
      <color theme="1"/>
      <name val="Opel Sans Condensed"/>
      <family val="2"/>
      <charset val="161"/>
    </font>
    <font>
      <sz val="12"/>
      <color theme="0"/>
      <name val="Opel Sans Condensed"/>
      <family val="2"/>
      <charset val="161"/>
    </font>
    <font>
      <b/>
      <u/>
      <sz val="12"/>
      <color theme="0"/>
      <name val="Opel Sans Condensed"/>
      <family val="2"/>
      <charset val="161"/>
    </font>
    <font>
      <b/>
      <sz val="11"/>
      <color theme="1"/>
      <name val="Opel Sans Condensed"/>
      <family val="2"/>
      <charset val="161"/>
    </font>
    <font>
      <b/>
      <vertAlign val="subscript"/>
      <sz val="11"/>
      <color theme="1"/>
      <name val="Opel Sans Condensed"/>
      <family val="2"/>
      <charset val="161"/>
    </font>
    <font>
      <b/>
      <vertAlign val="superscript"/>
      <sz val="12"/>
      <name val="Opel Sans Condensed"/>
      <family val="2"/>
      <charset val="161"/>
    </font>
    <font>
      <sz val="12"/>
      <color theme="4"/>
      <name val="Opel Sans Condensed"/>
      <family val="2"/>
      <charset val="161"/>
    </font>
    <font>
      <sz val="12"/>
      <color theme="0"/>
      <name val="Opel Sans Condensed"/>
      <family val="2"/>
    </font>
    <font>
      <sz val="9"/>
      <color indexed="12"/>
      <name val="Opel Sans Condensed"/>
      <family val="2"/>
      <charset val="161"/>
    </font>
  </fonts>
  <fills count="1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7" tint="-0.499984740745262"/>
        <bgColor indexed="64"/>
      </patternFill>
    </fill>
    <fill>
      <patternFill patternType="solid">
        <fgColor rgb="FFF5400F"/>
        <bgColor indexed="64"/>
      </patternFill>
    </fill>
    <fill>
      <patternFill patternType="solid">
        <fgColor theme="7"/>
        <bgColor indexed="64"/>
      </patternFill>
    </fill>
    <fill>
      <patternFill patternType="solid">
        <fgColor theme="4" tint="-0.249977111117893"/>
        <bgColor indexed="64"/>
      </patternFill>
    </fill>
    <fill>
      <patternFill patternType="solid">
        <fgColor theme="4"/>
        <bgColor indexed="64"/>
      </patternFill>
    </fill>
    <fill>
      <patternFill patternType="solid">
        <fgColor rgb="FFFF0000"/>
        <bgColor indexed="64"/>
      </patternFill>
    </fill>
    <fill>
      <patternFill patternType="solid">
        <fgColor theme="9"/>
        <bgColor indexed="64"/>
      </patternFill>
    </fill>
    <fill>
      <patternFill patternType="solid">
        <fgColor theme="5" tint="0.79998168889431442"/>
        <bgColor indexed="64"/>
      </patternFill>
    </fill>
    <fill>
      <patternFill patternType="solid">
        <fgColor theme="1"/>
        <bgColor indexed="64"/>
      </patternFill>
    </fill>
  </fills>
  <borders count="32">
    <border>
      <left/>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bottom/>
      <diagonal/>
    </border>
    <border>
      <left style="thin">
        <color indexed="9"/>
      </left>
      <right/>
      <top style="thin">
        <color indexed="9"/>
      </top>
      <bottom/>
      <diagonal/>
    </border>
    <border>
      <left style="thin">
        <color indexed="9"/>
      </left>
      <right style="thin">
        <color indexed="9"/>
      </right>
      <top style="thin">
        <color indexed="9"/>
      </top>
      <bottom/>
      <diagonal/>
    </border>
    <border>
      <left/>
      <right/>
      <top style="thin">
        <color indexed="9"/>
      </top>
      <bottom style="thin">
        <color indexed="9"/>
      </bottom>
      <diagonal/>
    </border>
    <border>
      <left style="hair">
        <color indexed="9"/>
      </left>
      <right/>
      <top/>
      <bottom style="hair">
        <color indexed="9"/>
      </bottom>
      <diagonal/>
    </border>
    <border>
      <left style="thin">
        <color indexed="9"/>
      </left>
      <right style="thin">
        <color indexed="9"/>
      </right>
      <top/>
      <bottom style="thin">
        <color indexed="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9"/>
      </top>
      <bottom/>
      <diagonal/>
    </border>
    <border>
      <left/>
      <right/>
      <top/>
      <bottom style="hair">
        <color indexed="9"/>
      </bottom>
      <diagonal/>
    </border>
    <border>
      <left style="hair">
        <color indexed="9"/>
      </left>
      <right style="hair">
        <color indexed="9"/>
      </right>
      <top/>
      <bottom style="hair">
        <color indexed="9"/>
      </bottom>
      <diagonal/>
    </border>
    <border>
      <left style="hair">
        <color indexed="9"/>
      </left>
      <right/>
      <top style="hair">
        <color indexed="9"/>
      </top>
      <bottom style="hair">
        <color indexed="9"/>
      </bottom>
      <diagonal/>
    </border>
    <border>
      <left style="hair">
        <color indexed="9"/>
      </left>
      <right style="hair">
        <color indexed="9"/>
      </right>
      <top style="hair">
        <color indexed="9"/>
      </top>
      <bottom/>
      <diagonal/>
    </border>
    <border>
      <left style="hair">
        <color indexed="9"/>
      </left>
      <right/>
      <top style="hair">
        <color indexed="9"/>
      </top>
      <bottom/>
      <diagonal/>
    </border>
    <border>
      <left/>
      <right/>
      <top style="hair">
        <color indexed="9"/>
      </top>
      <bottom/>
      <diagonal/>
    </border>
    <border>
      <left style="thin">
        <color indexed="9"/>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9"/>
      </left>
      <right/>
      <top style="hair">
        <color indexed="9"/>
      </top>
      <bottom/>
      <diagonal/>
    </border>
    <border>
      <left style="hair">
        <color indexed="9"/>
      </left>
      <right style="hair">
        <color indexed="9"/>
      </right>
      <top/>
      <bottom/>
      <diagonal/>
    </border>
    <border>
      <left style="thin">
        <color indexed="64"/>
      </left>
      <right style="thin">
        <color indexed="64"/>
      </right>
      <top/>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9"/>
      </right>
      <top style="thin">
        <color indexed="64"/>
      </top>
      <bottom style="thin">
        <color indexed="9"/>
      </bottom>
      <diagonal/>
    </border>
    <border>
      <left/>
      <right/>
      <top style="thin">
        <color auto="1"/>
      </top>
      <bottom style="thin">
        <color auto="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indexed="9"/>
      </top>
      <bottom/>
      <diagonal/>
    </border>
  </borders>
  <cellStyleXfs count="20">
    <xf numFmtId="0" fontId="0" fillId="0" borderId="0"/>
    <xf numFmtId="165" fontId="5" fillId="0" borderId="0" applyFill="0" applyBorder="0">
      <alignment horizontal="center" wrapText="1"/>
    </xf>
    <xf numFmtId="0" fontId="8" fillId="0" borderId="0"/>
    <xf numFmtId="0" fontId="11" fillId="0" borderId="0"/>
    <xf numFmtId="0" fontId="12" fillId="0" borderId="0"/>
    <xf numFmtId="9" fontId="11" fillId="0" borderId="0" applyFont="0" applyFill="0" applyBorder="0" applyAlignment="0" applyProtection="0"/>
    <xf numFmtId="0" fontId="12" fillId="0" borderId="0"/>
    <xf numFmtId="0" fontId="19" fillId="0" borderId="0"/>
    <xf numFmtId="0" fontId="12" fillId="0" borderId="0"/>
    <xf numFmtId="0" fontId="18" fillId="0" borderId="0"/>
    <xf numFmtId="0" fontId="23" fillId="0" borderId="0"/>
    <xf numFmtId="0" fontId="24" fillId="0" borderId="0"/>
    <xf numFmtId="9" fontId="18" fillId="0" borderId="0" applyFont="0" applyFill="0" applyBorder="0" applyAlignment="0" applyProtection="0"/>
    <xf numFmtId="0" fontId="25" fillId="0" borderId="0"/>
    <xf numFmtId="0" fontId="18" fillId="0" borderId="0"/>
    <xf numFmtId="164" fontId="19" fillId="0" borderId="0" applyFont="0" applyFill="0" applyBorder="0" applyAlignment="0" applyProtection="0"/>
    <xf numFmtId="0" fontId="28" fillId="0" borderId="0"/>
    <xf numFmtId="0" fontId="29" fillId="0" borderId="0"/>
    <xf numFmtId="9" fontId="1" fillId="0" borderId="0" applyFont="0" applyFill="0" applyBorder="0" applyAlignment="0" applyProtection="0"/>
    <xf numFmtId="0" fontId="44" fillId="0" borderId="0"/>
  </cellStyleXfs>
  <cellXfs count="295">
    <xf numFmtId="0" fontId="0" fillId="0" borderId="0" xfId="0"/>
    <xf numFmtId="0" fontId="3" fillId="0" borderId="0" xfId="0" applyFont="1"/>
    <xf numFmtId="0" fontId="4" fillId="0" borderId="0" xfId="0" applyFont="1" applyFill="1"/>
    <xf numFmtId="0" fontId="4" fillId="0" borderId="0" xfId="3" applyFont="1"/>
    <xf numFmtId="0" fontId="14" fillId="0" borderId="0" xfId="6" applyFont="1" applyAlignment="1">
      <alignment horizontal="center" vertical="center" wrapText="1"/>
    </xf>
    <xf numFmtId="0" fontId="4" fillId="0" borderId="0" xfId="4" applyFont="1" applyFill="1"/>
    <xf numFmtId="0" fontId="13" fillId="0" borderId="0" xfId="4" applyFont="1"/>
    <xf numFmtId="4" fontId="13" fillId="0" borderId="0" xfId="4" applyNumberFormat="1" applyFont="1"/>
    <xf numFmtId="0" fontId="21" fillId="0" borderId="0" xfId="3" applyFont="1"/>
    <xf numFmtId="0" fontId="21" fillId="0" borderId="0" xfId="3" applyFont="1" applyAlignment="1">
      <alignment vertical="top" wrapText="1"/>
    </xf>
    <xf numFmtId="0" fontId="22" fillId="0" borderId="15" xfId="3" applyFont="1" applyBorder="1" applyAlignment="1">
      <alignment horizontal="right"/>
    </xf>
    <xf numFmtId="0" fontId="21" fillId="0" borderId="15" xfId="3" applyFont="1" applyBorder="1" applyAlignment="1">
      <alignment horizontal="center" vertical="center"/>
    </xf>
    <xf numFmtId="0" fontId="21" fillId="0" borderId="0" xfId="3" applyFont="1" applyAlignment="1">
      <alignment horizontal="center" vertical="center"/>
    </xf>
    <xf numFmtId="0" fontId="21" fillId="0" borderId="0" xfId="3" applyFont="1" applyAlignment="1">
      <alignment horizontal="right"/>
    </xf>
    <xf numFmtId="0" fontId="22" fillId="0" borderId="15" xfId="3" applyFont="1" applyBorder="1" applyAlignment="1">
      <alignment horizontal="left"/>
    </xf>
    <xf numFmtId="0" fontId="6" fillId="0" borderId="2" xfId="3" applyFont="1" applyBorder="1" applyAlignment="1">
      <alignment horizontal="left" wrapText="1"/>
    </xf>
    <xf numFmtId="0" fontId="21" fillId="0" borderId="0" xfId="3" applyFont="1" applyAlignment="1">
      <alignment horizontal="left"/>
    </xf>
    <xf numFmtId="0" fontId="4" fillId="0" borderId="14" xfId="3" applyFont="1" applyFill="1" applyBorder="1" applyAlignment="1">
      <alignment horizontal="left" vertical="top" wrapText="1"/>
    </xf>
    <xf numFmtId="0" fontId="6" fillId="0" borderId="6" xfId="3" applyFont="1" applyBorder="1" applyAlignment="1">
      <alignment wrapText="1"/>
    </xf>
    <xf numFmtId="0" fontId="27" fillId="0" borderId="0" xfId="3" applyFont="1" applyFill="1"/>
    <xf numFmtId="0" fontId="27" fillId="0" borderId="1" xfId="3" applyFont="1" applyFill="1" applyBorder="1"/>
    <xf numFmtId="0" fontId="4" fillId="0" borderId="0" xfId="3" applyFont="1" applyFill="1"/>
    <xf numFmtId="0" fontId="31" fillId="0" borderId="0" xfId="3" applyFont="1" applyFill="1"/>
    <xf numFmtId="0" fontId="27" fillId="0" borderId="8" xfId="3" applyFont="1" applyFill="1" applyBorder="1"/>
    <xf numFmtId="0" fontId="33" fillId="0" borderId="0" xfId="3" applyFont="1" applyFill="1"/>
    <xf numFmtId="0" fontId="34" fillId="0" borderId="5" xfId="3" applyFont="1" applyFill="1" applyBorder="1"/>
    <xf numFmtId="0" fontId="15" fillId="0" borderId="0" xfId="3" applyFont="1" applyFill="1"/>
    <xf numFmtId="0" fontId="34" fillId="0" borderId="0" xfId="3" applyFont="1" applyFill="1"/>
    <xf numFmtId="0" fontId="33" fillId="0" borderId="0" xfId="3" applyFont="1" applyFill="1" applyAlignment="1">
      <alignment horizontal="center" vertical="center" wrapText="1"/>
    </xf>
    <xf numFmtId="0" fontId="33" fillId="0" borderId="0" xfId="3" applyFont="1" applyFill="1" applyAlignment="1">
      <alignment horizontal="center" vertical="center" readingOrder="1"/>
    </xf>
    <xf numFmtId="3" fontId="33" fillId="0" borderId="0" xfId="3" applyNumberFormat="1" applyFont="1" applyFill="1"/>
    <xf numFmtId="0" fontId="33" fillId="0" borderId="3" xfId="3" applyFont="1" applyFill="1" applyBorder="1"/>
    <xf numFmtId="0" fontId="34" fillId="0" borderId="4" xfId="3" applyFont="1" applyFill="1" applyBorder="1"/>
    <xf numFmtId="0" fontId="33" fillId="0" borderId="20" xfId="7" applyFont="1" applyFill="1" applyBorder="1" applyAlignment="1">
      <alignment horizontal="center" vertical="center" wrapText="1" readingOrder="1"/>
    </xf>
    <xf numFmtId="169" fontId="15" fillId="3" borderId="20" xfId="1" applyNumberFormat="1" applyFont="1" applyFill="1" applyBorder="1" applyAlignment="1">
      <alignment horizontal="center" vertical="center" wrapText="1"/>
    </xf>
    <xf numFmtId="169" fontId="32" fillId="3" borderId="20" xfId="1" applyNumberFormat="1" applyFont="1" applyFill="1" applyBorder="1" applyAlignment="1">
      <alignment horizontal="center" vertical="center" wrapText="1"/>
    </xf>
    <xf numFmtId="0" fontId="6" fillId="0" borderId="20" xfId="3" applyFont="1" applyFill="1" applyBorder="1" applyAlignment="1">
      <alignment horizontal="center" vertical="center" wrapText="1"/>
    </xf>
    <xf numFmtId="0" fontId="4" fillId="0" borderId="3" xfId="3" applyFont="1" applyFill="1" applyBorder="1"/>
    <xf numFmtId="0" fontId="32" fillId="0" borderId="20" xfId="7" applyFont="1" applyFill="1" applyBorder="1" applyAlignment="1">
      <alignment horizontal="center" vertical="center" wrapText="1" readingOrder="1"/>
    </xf>
    <xf numFmtId="0" fontId="15" fillId="3" borderId="16" xfId="3" applyFont="1" applyFill="1" applyBorder="1" applyAlignment="1">
      <alignment horizontal="center" vertical="center" wrapText="1"/>
    </xf>
    <xf numFmtId="0" fontId="6" fillId="3" borderId="17" xfId="3" applyFont="1" applyFill="1" applyBorder="1" applyAlignment="1">
      <alignment horizontal="left" vertical="center" wrapText="1"/>
    </xf>
    <xf numFmtId="0" fontId="2" fillId="3" borderId="18" xfId="3" applyFont="1" applyFill="1" applyBorder="1" applyAlignment="1">
      <alignment horizontal="center" vertical="center" wrapText="1"/>
    </xf>
    <xf numFmtId="0" fontId="2" fillId="3" borderId="18" xfId="3" applyFont="1" applyFill="1" applyBorder="1" applyAlignment="1">
      <alignment horizontal="centerContinuous" vertical="center" wrapText="1"/>
    </xf>
    <xf numFmtId="169" fontId="0" fillId="0" borderId="20" xfId="1" applyNumberFormat="1" applyFont="1" applyFill="1" applyBorder="1" applyAlignment="1">
      <alignment horizontal="center" vertical="center" wrapText="1"/>
    </xf>
    <xf numFmtId="166" fontId="20" fillId="0" borderId="20" xfId="1" applyNumberFormat="1" applyFont="1" applyFill="1" applyBorder="1" applyAlignment="1">
      <alignment horizontal="center" vertical="center"/>
    </xf>
    <xf numFmtId="0" fontId="1" fillId="0" borderId="20" xfId="1" applyNumberFormat="1" applyFont="1" applyFill="1" applyBorder="1" applyAlignment="1">
      <alignment horizontal="center" vertical="center" wrapText="1"/>
    </xf>
    <xf numFmtId="0" fontId="0" fillId="0" borderId="20" xfId="3" applyFont="1" applyFill="1" applyBorder="1" applyAlignment="1">
      <alignment horizontal="center" vertical="center" wrapText="1"/>
    </xf>
    <xf numFmtId="0" fontId="6" fillId="4" borderId="17" xfId="3" applyFont="1" applyFill="1" applyBorder="1" applyAlignment="1">
      <alignment horizontal="left" vertical="center" wrapText="1"/>
    </xf>
    <xf numFmtId="0" fontId="6" fillId="4" borderId="18" xfId="3" applyFont="1" applyFill="1" applyBorder="1" applyAlignment="1">
      <alignment horizontal="center" vertical="center" wrapText="1"/>
    </xf>
    <xf numFmtId="0" fontId="6" fillId="4" borderId="18" xfId="3" applyFont="1" applyFill="1" applyBorder="1" applyAlignment="1">
      <alignment horizontal="centerContinuous" vertical="center" wrapText="1"/>
    </xf>
    <xf numFmtId="169" fontId="4" fillId="0" borderId="20" xfId="1" applyNumberFormat="1" applyFont="1" applyFill="1" applyBorder="1" applyAlignment="1">
      <alignment horizontal="center" vertical="center" wrapText="1"/>
    </xf>
    <xf numFmtId="0" fontId="4" fillId="0" borderId="8" xfId="0" applyFont="1" applyBorder="1"/>
    <xf numFmtId="0" fontId="4" fillId="0" borderId="8" xfId="0" applyFont="1" applyFill="1" applyBorder="1"/>
    <xf numFmtId="0" fontId="4" fillId="0" borderId="0" xfId="0" applyFont="1"/>
    <xf numFmtId="0" fontId="4" fillId="0" borderId="3" xfId="0" applyFont="1" applyBorder="1"/>
    <xf numFmtId="0" fontId="4" fillId="0" borderId="0" xfId="4" applyFont="1"/>
    <xf numFmtId="0" fontId="4" fillId="0" borderId="0" xfId="4" applyFont="1" applyFill="1" applyAlignment="1">
      <alignment vertical="center"/>
    </xf>
    <xf numFmtId="4" fontId="4" fillId="0" borderId="0" xfId="4" applyNumberFormat="1" applyFont="1"/>
    <xf numFmtId="4" fontId="4" fillId="0" borderId="0" xfId="4" applyNumberFormat="1" applyFont="1" applyFill="1"/>
    <xf numFmtId="0" fontId="4" fillId="0" borderId="3" xfId="4" applyFont="1" applyBorder="1"/>
    <xf numFmtId="4" fontId="4" fillId="0" borderId="3" xfId="4" applyNumberFormat="1" applyFont="1" applyBorder="1"/>
    <xf numFmtId="4" fontId="4" fillId="0" borderId="3" xfId="4" applyNumberFormat="1" applyFont="1" applyFill="1" applyBorder="1"/>
    <xf numFmtId="9" fontId="16" fillId="0" borderId="3" xfId="5" applyFont="1" applyFill="1" applyBorder="1" applyAlignment="1">
      <alignment horizontal="center" vertical="center" wrapText="1"/>
    </xf>
    <xf numFmtId="0" fontId="4" fillId="0" borderId="3" xfId="4" applyFont="1" applyFill="1" applyBorder="1"/>
    <xf numFmtId="168" fontId="4" fillId="0" borderId="20" xfId="1" applyNumberFormat="1" applyFont="1" applyFill="1" applyBorder="1" applyAlignment="1">
      <alignment horizontal="center" vertical="center" wrapText="1"/>
    </xf>
    <xf numFmtId="168" fontId="6" fillId="0" borderId="20" xfId="1" applyNumberFormat="1" applyFont="1" applyFill="1" applyBorder="1" applyAlignment="1">
      <alignment horizontal="center" vertical="center" wrapText="1"/>
    </xf>
    <xf numFmtId="0" fontId="2" fillId="3" borderId="20" xfId="3" applyFont="1" applyFill="1" applyBorder="1" applyAlignment="1">
      <alignment horizontal="left" vertical="center"/>
    </xf>
    <xf numFmtId="0" fontId="2" fillId="3" borderId="20" xfId="3" applyFont="1" applyFill="1" applyBorder="1" applyAlignment="1">
      <alignment horizontal="center" vertical="center" wrapText="1"/>
    </xf>
    <xf numFmtId="0" fontId="2" fillId="0" borderId="0" xfId="0" applyFont="1"/>
    <xf numFmtId="0" fontId="37" fillId="0" borderId="0" xfId="0" applyFont="1"/>
    <xf numFmtId="0" fontId="4" fillId="0" borderId="14" xfId="3" applyFont="1" applyFill="1" applyBorder="1" applyAlignment="1">
      <alignment horizontal="left" vertical="top" wrapText="1"/>
    </xf>
    <xf numFmtId="0" fontId="6" fillId="0" borderId="6" xfId="3" applyFont="1" applyBorder="1" applyAlignment="1">
      <alignment wrapText="1"/>
    </xf>
    <xf numFmtId="0" fontId="35" fillId="3" borderId="9" xfId="7" applyFont="1" applyFill="1" applyBorder="1" applyAlignment="1">
      <alignment vertical="top" wrapText="1"/>
    </xf>
    <xf numFmtId="0" fontId="32" fillId="0" borderId="0" xfId="3" applyFont="1" applyBorder="1" applyAlignment="1">
      <alignment horizontal="left" vertical="center" wrapText="1"/>
    </xf>
    <xf numFmtId="0" fontId="35" fillId="3" borderId="10" xfId="7" applyFont="1" applyFill="1" applyBorder="1" applyAlignment="1">
      <alignment vertical="top" wrapText="1"/>
    </xf>
    <xf numFmtId="0" fontId="4" fillId="0" borderId="0" xfId="3" applyFont="1" applyFill="1" applyBorder="1" applyAlignment="1">
      <alignment horizontal="left" vertical="top" wrapText="1"/>
    </xf>
    <xf numFmtId="0" fontId="6" fillId="0" borderId="0" xfId="3" applyFont="1" applyBorder="1" applyAlignment="1">
      <alignment wrapText="1"/>
    </xf>
    <xf numFmtId="0" fontId="22" fillId="3" borderId="11" xfId="0" applyFont="1" applyFill="1" applyBorder="1" applyAlignment="1">
      <alignment wrapText="1"/>
    </xf>
    <xf numFmtId="0" fontId="36" fillId="0" borderId="20" xfId="3" applyFont="1" applyFill="1" applyBorder="1" applyAlignment="1">
      <alignment horizontal="center" vertical="center" wrapText="1"/>
    </xf>
    <xf numFmtId="0" fontId="4" fillId="0" borderId="10" xfId="0" applyFont="1" applyFill="1" applyBorder="1" applyAlignment="1">
      <alignment vertical="center" wrapText="1"/>
    </xf>
    <xf numFmtId="0" fontId="27" fillId="0" borderId="0" xfId="3" applyFont="1" applyFill="1" applyBorder="1"/>
    <xf numFmtId="0" fontId="4" fillId="0" borderId="0" xfId="3" applyFont="1" applyFill="1" applyBorder="1" applyAlignment="1">
      <alignment vertical="center"/>
    </xf>
    <xf numFmtId="0" fontId="4" fillId="0" borderId="0" xfId="0" applyFont="1" applyFill="1" applyBorder="1" applyAlignment="1">
      <alignment vertical="center"/>
    </xf>
    <xf numFmtId="0" fontId="4" fillId="0" borderId="0" xfId="3" applyFont="1" applyFill="1" applyBorder="1" applyAlignment="1">
      <alignment horizontal="center" vertical="center" wrapText="1"/>
    </xf>
    <xf numFmtId="0" fontId="0" fillId="0" borderId="20" xfId="1" applyNumberFormat="1" applyFont="1" applyFill="1" applyBorder="1" applyAlignment="1">
      <alignment horizontal="center" vertical="center" wrapText="1"/>
    </xf>
    <xf numFmtId="0" fontId="15" fillId="3" borderId="20" xfId="0" applyFont="1" applyFill="1" applyBorder="1" applyAlignment="1">
      <alignment horizontal="centerContinuous" vertical="center"/>
    </xf>
    <xf numFmtId="169" fontId="0" fillId="0" borderId="9" xfId="1" applyNumberFormat="1" applyFont="1" applyFill="1" applyBorder="1" applyAlignment="1">
      <alignment horizontal="centerContinuous" vertical="center" wrapText="1"/>
    </xf>
    <xf numFmtId="169" fontId="0" fillId="0" borderId="11" xfId="1" applyNumberFormat="1" applyFont="1" applyFill="1" applyBorder="1" applyAlignment="1">
      <alignment horizontal="centerContinuous" vertical="center" wrapText="1"/>
    </xf>
    <xf numFmtId="0" fontId="0" fillId="0" borderId="20" xfId="3" applyFont="1" applyFill="1" applyBorder="1" applyAlignment="1">
      <alignment horizontal="left" vertical="center" wrapText="1"/>
    </xf>
    <xf numFmtId="0" fontId="6" fillId="3" borderId="20" xfId="3" applyFont="1" applyFill="1" applyBorder="1" applyAlignment="1">
      <alignment horizontal="center" vertical="center"/>
    </xf>
    <xf numFmtId="0" fontId="40" fillId="0" borderId="0" xfId="4" applyFont="1"/>
    <xf numFmtId="0" fontId="6" fillId="0" borderId="20" xfId="17" applyFont="1" applyFill="1" applyBorder="1" applyAlignment="1">
      <alignment horizontal="center" vertical="center" wrapText="1"/>
    </xf>
    <xf numFmtId="0" fontId="27" fillId="0" borderId="0" xfId="3" applyFont="1"/>
    <xf numFmtId="0" fontId="7" fillId="0" borderId="0" xfId="6" applyFont="1" applyAlignment="1">
      <alignment horizontal="center" vertical="center" wrapText="1"/>
    </xf>
    <xf numFmtId="0" fontId="10" fillId="2" borderId="3" xfId="3" applyFont="1" applyFill="1" applyBorder="1"/>
    <xf numFmtId="0" fontId="38" fillId="0" borderId="0" xfId="0" applyFont="1"/>
    <xf numFmtId="168" fontId="32" fillId="0" borderId="20" xfId="7" applyNumberFormat="1" applyFont="1" applyFill="1" applyBorder="1" applyAlignment="1">
      <alignment horizontal="center" vertical="center" wrapText="1" readingOrder="1"/>
    </xf>
    <xf numFmtId="0" fontId="35" fillId="5" borderId="9" xfId="3" applyFont="1" applyFill="1" applyBorder="1" applyAlignment="1">
      <alignment horizontal="left" vertical="center" wrapText="1"/>
    </xf>
    <xf numFmtId="0" fontId="17" fillId="5" borderId="10" xfId="3" applyFont="1" applyFill="1" applyBorder="1" applyAlignment="1">
      <alignment horizontal="left" vertical="center" wrapText="1"/>
    </xf>
    <xf numFmtId="0" fontId="17" fillId="5" borderId="11" xfId="3" applyFont="1" applyFill="1" applyBorder="1" applyAlignment="1">
      <alignment horizontal="left" vertical="center" wrapText="1"/>
    </xf>
    <xf numFmtId="1" fontId="15" fillId="5" borderId="20" xfId="4" applyNumberFormat="1" applyFont="1" applyFill="1" applyBorder="1" applyAlignment="1">
      <alignment horizontal="center" vertical="center" wrapText="1"/>
    </xf>
    <xf numFmtId="0" fontId="35" fillId="5" borderId="7" xfId="3" applyFont="1" applyFill="1" applyBorder="1" applyAlignment="1">
      <alignment vertical="center" wrapText="1"/>
    </xf>
    <xf numFmtId="0" fontId="4" fillId="5" borderId="13" xfId="0" applyFont="1" applyFill="1" applyBorder="1" applyAlignment="1">
      <alignment vertical="center" wrapText="1"/>
    </xf>
    <xf numFmtId="0" fontId="15" fillId="5" borderId="16" xfId="3" applyFont="1" applyFill="1" applyBorder="1" applyAlignment="1">
      <alignment horizontal="center" vertical="center" wrapText="1"/>
    </xf>
    <xf numFmtId="0" fontId="6" fillId="5" borderId="17" xfId="3" applyFont="1" applyFill="1" applyBorder="1" applyAlignment="1">
      <alignment horizontal="left" vertical="center" wrapText="1"/>
    </xf>
    <xf numFmtId="0" fontId="6" fillId="5" borderId="18" xfId="3" applyFont="1" applyFill="1" applyBorder="1" applyAlignment="1">
      <alignment horizontal="center" vertical="center" wrapText="1"/>
    </xf>
    <xf numFmtId="0" fontId="4" fillId="5" borderId="18" xfId="3" applyFont="1" applyFill="1" applyBorder="1" applyAlignment="1">
      <alignment horizontal="centerContinuous" vertical="center" wrapText="1"/>
    </xf>
    <xf numFmtId="0" fontId="4" fillId="0" borderId="9" xfId="3" applyFont="1" applyFill="1" applyBorder="1" applyAlignment="1">
      <alignment vertical="center" wrapText="1"/>
    </xf>
    <xf numFmtId="0" fontId="4" fillId="0" borderId="10" xfId="0" applyFont="1" applyFill="1" applyBorder="1" applyAlignment="1">
      <alignment vertical="center"/>
    </xf>
    <xf numFmtId="0" fontId="4" fillId="0" borderId="9" xfId="3" applyFont="1" applyFill="1" applyBorder="1" applyAlignment="1">
      <alignment vertical="center"/>
    </xf>
    <xf numFmtId="0" fontId="20" fillId="0" borderId="10" xfId="3" applyFont="1" applyFill="1" applyBorder="1" applyAlignment="1">
      <alignment vertical="center"/>
    </xf>
    <xf numFmtId="0" fontId="32" fillId="0" borderId="0" xfId="3" applyFont="1" applyBorder="1" applyAlignment="1">
      <alignment horizontal="left" vertical="center" wrapText="1"/>
    </xf>
    <xf numFmtId="0" fontId="4" fillId="0" borderId="0" xfId="0" applyFont="1" applyFill="1" applyBorder="1" applyAlignment="1">
      <alignment horizontal="left" vertical="top"/>
    </xf>
    <xf numFmtId="0" fontId="0" fillId="0" borderId="0" xfId="0" applyFont="1" applyFill="1" applyBorder="1" applyAlignment="1">
      <alignment horizontal="left" vertical="top"/>
    </xf>
    <xf numFmtId="9" fontId="41" fillId="6" borderId="0" xfId="18" applyFont="1" applyFill="1" applyAlignment="1">
      <alignment horizontal="center" vertical="center" wrapText="1"/>
    </xf>
    <xf numFmtId="0" fontId="42" fillId="6" borderId="0" xfId="6" applyFont="1" applyFill="1" applyAlignment="1">
      <alignment horizontal="center" vertical="center" wrapText="1"/>
    </xf>
    <xf numFmtId="0" fontId="6" fillId="3" borderId="18" xfId="3" applyFont="1" applyFill="1" applyBorder="1" applyAlignment="1">
      <alignment horizontal="left" vertical="center" wrapText="1"/>
    </xf>
    <xf numFmtId="0" fontId="6" fillId="0" borderId="6" xfId="3" applyFont="1" applyBorder="1" applyAlignment="1">
      <alignment wrapText="1"/>
    </xf>
    <xf numFmtId="0" fontId="4" fillId="0" borderId="20" xfId="3" applyFont="1" applyFill="1" applyBorder="1" applyAlignment="1">
      <alignment horizontal="left" vertical="center" wrapText="1"/>
    </xf>
    <xf numFmtId="0" fontId="6" fillId="5" borderId="13" xfId="0" applyFont="1" applyFill="1" applyBorder="1" applyAlignment="1">
      <alignment vertical="center" wrapText="1"/>
    </xf>
    <xf numFmtId="0" fontId="6" fillId="0" borderId="14" xfId="3" applyFont="1" applyFill="1" applyBorder="1" applyAlignment="1">
      <alignment horizontal="left" vertical="top" wrapText="1"/>
    </xf>
    <xf numFmtId="0" fontId="43" fillId="0" borderId="15" xfId="3" applyFont="1" applyBorder="1" applyAlignment="1">
      <alignment horizontal="center" vertical="center"/>
    </xf>
    <xf numFmtId="0" fontId="43" fillId="0" borderId="0" xfId="3" applyFont="1" applyAlignment="1">
      <alignment horizontal="center" vertical="center"/>
    </xf>
    <xf numFmtId="167" fontId="6" fillId="0" borderId="20" xfId="5" applyNumberFormat="1" applyFont="1" applyFill="1" applyBorder="1" applyAlignment="1">
      <alignment horizontal="center" vertical="center" wrapText="1"/>
    </xf>
    <xf numFmtId="169" fontId="4" fillId="0" borderId="20" xfId="3" applyNumberFormat="1" applyFont="1" applyFill="1" applyBorder="1" applyAlignment="1">
      <alignment horizontal="center" vertical="center"/>
    </xf>
    <xf numFmtId="0" fontId="35" fillId="3" borderId="9" xfId="3" applyFont="1" applyFill="1" applyBorder="1" applyAlignment="1">
      <alignment vertical="center" wrapText="1"/>
    </xf>
    <xf numFmtId="0" fontId="4" fillId="3" borderId="10" xfId="0" applyFont="1" applyFill="1" applyBorder="1" applyAlignment="1">
      <alignment vertical="center" wrapText="1"/>
    </xf>
    <xf numFmtId="0" fontId="20" fillId="0" borderId="10" xfId="0" applyFont="1" applyFill="1" applyBorder="1" applyAlignment="1">
      <alignment vertical="center"/>
    </xf>
    <xf numFmtId="0" fontId="20" fillId="0" borderId="10" xfId="0" applyFont="1" applyBorder="1" applyAlignment="1">
      <alignment vertical="center"/>
    </xf>
    <xf numFmtId="0" fontId="36" fillId="0" borderId="10" xfId="3" applyFont="1" applyFill="1" applyBorder="1" applyAlignment="1">
      <alignment vertical="center"/>
    </xf>
    <xf numFmtId="0" fontId="0" fillId="3" borderId="11" xfId="0" applyFill="1" applyBorder="1" applyAlignment="1">
      <alignment wrapText="1"/>
    </xf>
    <xf numFmtId="0" fontId="4" fillId="0" borderId="3" xfId="0" applyFont="1" applyFill="1" applyBorder="1"/>
    <xf numFmtId="4" fontId="46" fillId="0" borderId="20" xfId="0" applyNumberFormat="1" applyFont="1" applyFill="1" applyBorder="1" applyAlignment="1">
      <alignment horizontal="center" vertical="center" wrapText="1"/>
    </xf>
    <xf numFmtId="166" fontId="46" fillId="0" borderId="9" xfId="1" applyNumberFormat="1" applyFont="1" applyFill="1" applyBorder="1" applyAlignment="1">
      <alignment horizontal="center" vertical="center" wrapText="1"/>
    </xf>
    <xf numFmtId="0" fontId="47" fillId="0" borderId="0" xfId="0" applyFont="1"/>
    <xf numFmtId="0" fontId="49" fillId="4" borderId="20" xfId="0" applyFont="1" applyFill="1" applyBorder="1" applyAlignment="1">
      <alignment horizontal="center" vertical="center"/>
    </xf>
    <xf numFmtId="0" fontId="48" fillId="0" borderId="20" xfId="7" applyFont="1" applyFill="1" applyBorder="1" applyAlignment="1">
      <alignment horizontal="center" vertical="center" wrapText="1" readingOrder="1"/>
    </xf>
    <xf numFmtId="0" fontId="33" fillId="0" borderId="0" xfId="3" applyFont="1" applyFill="1" applyBorder="1"/>
    <xf numFmtId="0" fontId="32" fillId="0" borderId="0" xfId="3" applyFont="1" applyBorder="1" applyAlignment="1">
      <alignment horizontal="left" vertical="center" wrapText="1"/>
    </xf>
    <xf numFmtId="166" fontId="50" fillId="7" borderId="20" xfId="1" applyNumberFormat="1" applyFont="1" applyFill="1" applyBorder="1" applyAlignment="1">
      <alignment horizontal="center" vertical="center" wrapText="1"/>
    </xf>
    <xf numFmtId="166" fontId="50" fillId="9" borderId="20" xfId="1" applyNumberFormat="1" applyFont="1" applyFill="1" applyBorder="1" applyAlignment="1">
      <alignment horizontal="center" vertical="center" wrapText="1"/>
    </xf>
    <xf numFmtId="0" fontId="50" fillId="9" borderId="9" xfId="0" applyFont="1" applyFill="1" applyBorder="1" applyAlignment="1">
      <alignment horizontal="center" vertical="center" wrapText="1"/>
    </xf>
    <xf numFmtId="0" fontId="46" fillId="8" borderId="9" xfId="0" applyFont="1" applyFill="1" applyBorder="1" applyAlignment="1">
      <alignment horizontal="center" vertical="center" wrapText="1"/>
    </xf>
    <xf numFmtId="166" fontId="46" fillId="8" borderId="20" xfId="1" applyNumberFormat="1" applyFont="1" applyFill="1" applyBorder="1" applyAlignment="1">
      <alignment horizontal="center" vertical="center" wrapText="1"/>
    </xf>
    <xf numFmtId="0" fontId="50" fillId="7" borderId="20" xfId="0" applyFont="1" applyFill="1" applyBorder="1" applyAlignment="1">
      <alignment horizontal="center" vertical="center" wrapText="1"/>
    </xf>
    <xf numFmtId="3" fontId="4" fillId="0" borderId="20" xfId="3" applyNumberFormat="1" applyFont="1" applyFill="1" applyBorder="1" applyAlignment="1">
      <alignment horizontal="center" vertical="center"/>
    </xf>
    <xf numFmtId="171" fontId="4" fillId="0" borderId="20" xfId="3" applyNumberFormat="1" applyFont="1" applyFill="1" applyBorder="1" applyAlignment="1">
      <alignment horizontal="center" vertical="center"/>
    </xf>
    <xf numFmtId="0" fontId="4" fillId="0" borderId="20" xfId="3" applyFont="1" applyFill="1" applyBorder="1" applyAlignment="1">
      <alignment horizontal="center" vertical="center" wrapText="1"/>
    </xf>
    <xf numFmtId="170" fontId="4" fillId="0" borderId="20" xfId="3" applyNumberFormat="1" applyFont="1" applyFill="1" applyBorder="1" applyAlignment="1">
      <alignment horizontal="center" vertical="center" wrapText="1"/>
    </xf>
    <xf numFmtId="0" fontId="4" fillId="0" borderId="20" xfId="3" applyFont="1" applyFill="1" applyBorder="1" applyAlignment="1">
      <alignment horizontal="center" vertical="center"/>
    </xf>
    <xf numFmtId="0" fontId="4" fillId="0" borderId="10" xfId="0" applyFont="1" applyBorder="1" applyAlignment="1">
      <alignment vertical="center"/>
    </xf>
    <xf numFmtId="0" fontId="4" fillId="0" borderId="14" xfId="3" applyFont="1" applyFill="1" applyBorder="1" applyAlignment="1">
      <alignment horizontal="left" vertical="top"/>
    </xf>
    <xf numFmtId="0" fontId="39" fillId="2" borderId="20" xfId="3" applyFont="1" applyFill="1" applyBorder="1" applyAlignment="1">
      <alignment horizontal="center" vertical="center" wrapText="1"/>
    </xf>
    <xf numFmtId="0" fontId="4" fillId="2" borderId="9" xfId="3" applyFont="1" applyFill="1" applyBorder="1" applyAlignment="1">
      <alignment horizontal="left" vertical="center" wrapText="1"/>
    </xf>
    <xf numFmtId="169" fontId="4" fillId="2" borderId="20" xfId="1" applyNumberFormat="1" applyFont="1" applyFill="1" applyBorder="1" applyAlignment="1">
      <alignment horizontal="center" vertical="center" wrapText="1"/>
    </xf>
    <xf numFmtId="4" fontId="53" fillId="11" borderId="0" xfId="4" applyNumberFormat="1" applyFont="1" applyFill="1" applyAlignment="1">
      <alignment vertical="center"/>
    </xf>
    <xf numFmtId="4" fontId="4" fillId="8" borderId="0" xfId="4" applyNumberFormat="1" applyFont="1" applyFill="1" applyAlignment="1">
      <alignment vertical="center"/>
    </xf>
    <xf numFmtId="4" fontId="4" fillId="10" borderId="0" xfId="4" applyNumberFormat="1" applyFont="1" applyFill="1" applyAlignment="1">
      <alignment vertical="center"/>
    </xf>
    <xf numFmtId="168" fontId="4" fillId="8" borderId="0" xfId="4" applyNumberFormat="1" applyFont="1" applyFill="1" applyAlignment="1">
      <alignment horizontal="center" vertical="center"/>
    </xf>
    <xf numFmtId="0" fontId="4" fillId="0" borderId="0" xfId="4" applyFont="1" applyAlignment="1">
      <alignment horizontal="center"/>
    </xf>
    <xf numFmtId="168" fontId="4" fillId="0" borderId="0" xfId="4" applyNumberFormat="1" applyFont="1" applyFill="1" applyAlignment="1">
      <alignment horizontal="center" vertical="center"/>
    </xf>
    <xf numFmtId="0" fontId="4" fillId="0" borderId="0" xfId="4" applyFont="1" applyFill="1" applyAlignment="1">
      <alignment horizontal="center"/>
    </xf>
    <xf numFmtId="168" fontId="4" fillId="13" borderId="0" xfId="4" applyNumberFormat="1" applyFont="1" applyFill="1" applyAlignment="1">
      <alignment horizontal="center" vertical="center"/>
    </xf>
    <xf numFmtId="0" fontId="2" fillId="0" borderId="0" xfId="0" applyFont="1" applyAlignment="1">
      <alignment horizontal="center" vertical="center" wrapText="1"/>
    </xf>
    <xf numFmtId="0" fontId="6" fillId="0" borderId="6" xfId="3" applyFont="1" applyBorder="1" applyAlignment="1">
      <alignment wrapText="1"/>
    </xf>
    <xf numFmtId="0" fontId="4" fillId="0" borderId="20" xfId="3" applyFont="1" applyFill="1" applyBorder="1" applyAlignment="1">
      <alignment vertical="center"/>
    </xf>
    <xf numFmtId="168" fontId="53" fillId="7" borderId="0" xfId="4" applyNumberFormat="1" applyFont="1" applyFill="1" applyAlignment="1">
      <alignment horizontal="center" vertical="center"/>
    </xf>
    <xf numFmtId="168" fontId="54" fillId="7" borderId="0" xfId="4" applyNumberFormat="1" applyFont="1" applyFill="1" applyAlignment="1">
      <alignment horizontal="center" vertical="center"/>
    </xf>
    <xf numFmtId="168" fontId="6" fillId="8" borderId="0" xfId="4" applyNumberFormat="1" applyFont="1" applyFill="1" applyAlignment="1">
      <alignment horizontal="center" vertical="center"/>
    </xf>
    <xf numFmtId="3" fontId="4" fillId="0" borderId="20" xfId="1" applyNumberFormat="1" applyFont="1" applyFill="1" applyBorder="1" applyAlignment="1">
      <alignment horizontal="center" vertical="center" wrapText="1"/>
    </xf>
    <xf numFmtId="0" fontId="6" fillId="0" borderId="0" xfId="6" applyFont="1" applyAlignment="1">
      <alignment horizontal="center" vertical="center" wrapText="1"/>
    </xf>
    <xf numFmtId="0" fontId="4" fillId="0" borderId="0" xfId="6" applyFont="1" applyAlignment="1">
      <alignment horizontal="center" vertical="center" wrapText="1"/>
    </xf>
    <xf numFmtId="0" fontId="51" fillId="14" borderId="0" xfId="6" applyFont="1" applyFill="1" applyAlignment="1">
      <alignment horizontal="center" vertical="center" wrapText="1"/>
    </xf>
    <xf numFmtId="0" fontId="4" fillId="8" borderId="0" xfId="4" applyFont="1" applyFill="1" applyAlignment="1">
      <alignment horizontal="center"/>
    </xf>
    <xf numFmtId="3" fontId="4" fillId="8" borderId="0" xfId="4" applyNumberFormat="1" applyFont="1" applyFill="1" applyAlignment="1">
      <alignment horizontal="center"/>
    </xf>
    <xf numFmtId="0" fontId="53" fillId="11" borderId="0" xfId="4" applyFont="1" applyFill="1" applyAlignment="1">
      <alignment horizontal="center"/>
    </xf>
    <xf numFmtId="3" fontId="53" fillId="11" borderId="0" xfId="4" applyNumberFormat="1" applyFont="1" applyFill="1" applyAlignment="1">
      <alignment horizontal="center"/>
    </xf>
    <xf numFmtId="0" fontId="6" fillId="10" borderId="0" xfId="4" applyFont="1" applyFill="1" applyAlignment="1">
      <alignment horizontal="center" vertical="center"/>
    </xf>
    <xf numFmtId="0" fontId="6" fillId="8" borderId="0" xfId="4" applyFont="1" applyFill="1" applyAlignment="1">
      <alignment horizontal="center" vertical="center"/>
    </xf>
    <xf numFmtId="0" fontId="51" fillId="12" borderId="0" xfId="6" applyFont="1" applyFill="1" applyAlignment="1">
      <alignment horizontal="center" vertical="center" wrapText="1"/>
    </xf>
    <xf numFmtId="172" fontId="53" fillId="12" borderId="0" xfId="4" applyNumberFormat="1" applyFont="1" applyFill="1" applyAlignment="1">
      <alignment horizontal="center" vertical="center"/>
    </xf>
    <xf numFmtId="172" fontId="51" fillId="14" borderId="0" xfId="6" applyNumberFormat="1" applyFont="1" applyFill="1" applyAlignment="1">
      <alignment horizontal="center" vertical="center" wrapText="1"/>
    </xf>
    <xf numFmtId="172" fontId="36" fillId="14" borderId="0" xfId="6" applyNumberFormat="1" applyFont="1" applyFill="1" applyAlignment="1">
      <alignment horizontal="center" vertical="center" wrapText="1"/>
    </xf>
    <xf numFmtId="170" fontId="4" fillId="10" borderId="0" xfId="4" applyNumberFormat="1" applyFont="1" applyFill="1" applyAlignment="1">
      <alignment horizontal="center"/>
    </xf>
    <xf numFmtId="170" fontId="4" fillId="8" borderId="0" xfId="4" applyNumberFormat="1" applyFont="1" applyFill="1" applyAlignment="1">
      <alignment horizontal="center" vertical="center"/>
    </xf>
    <xf numFmtId="170" fontId="53" fillId="11" borderId="0" xfId="4" applyNumberFormat="1" applyFont="1" applyFill="1" applyAlignment="1">
      <alignment horizontal="center" vertical="center"/>
    </xf>
    <xf numFmtId="0" fontId="51" fillId="11" borderId="0" xfId="4" applyFont="1" applyFill="1" applyAlignment="1">
      <alignment horizontal="centerContinuous" vertical="center"/>
    </xf>
    <xf numFmtId="0" fontId="51" fillId="11" borderId="0" xfId="0" applyFont="1" applyFill="1" applyAlignment="1">
      <alignment horizontal="centerContinuous" vertical="center"/>
    </xf>
    <xf numFmtId="0" fontId="2" fillId="11" borderId="0" xfId="0" applyFont="1" applyFill="1" applyAlignment="1">
      <alignment horizontal="centerContinuous" vertical="center"/>
    </xf>
    <xf numFmtId="0" fontId="51" fillId="11" borderId="0" xfId="4" applyFont="1" applyFill="1" applyAlignment="1">
      <alignment horizontal="center"/>
    </xf>
    <xf numFmtId="0" fontId="51" fillId="11" borderId="0" xfId="4" applyFont="1" applyFill="1" applyAlignment="1">
      <alignment horizontal="center" vertical="center"/>
    </xf>
    <xf numFmtId="0" fontId="6" fillId="0" borderId="0" xfId="4" applyFont="1"/>
    <xf numFmtId="4" fontId="6" fillId="10" borderId="0" xfId="4" applyNumberFormat="1" applyFont="1" applyFill="1" applyAlignment="1">
      <alignment vertical="center"/>
    </xf>
    <xf numFmtId="0" fontId="6" fillId="0" borderId="0" xfId="4" applyFont="1" applyAlignment="1">
      <alignment horizontal="center"/>
    </xf>
    <xf numFmtId="4" fontId="6" fillId="8" borderId="0" xfId="4" applyNumberFormat="1" applyFont="1" applyFill="1" applyAlignment="1">
      <alignment vertical="center"/>
    </xf>
    <xf numFmtId="4" fontId="51" fillId="11" borderId="0" xfId="4" applyNumberFormat="1" applyFont="1" applyFill="1" applyAlignment="1">
      <alignment vertical="center"/>
    </xf>
    <xf numFmtId="2" fontId="4" fillId="0" borderId="0" xfId="4" applyNumberFormat="1" applyFont="1"/>
    <xf numFmtId="169" fontId="32" fillId="3" borderId="29" xfId="1" applyNumberFormat="1" applyFont="1" applyFill="1" applyBorder="1" applyAlignment="1">
      <alignment horizontal="center" vertical="center"/>
    </xf>
    <xf numFmtId="169" fontId="32" fillId="3" borderId="11" xfId="1" applyNumberFormat="1" applyFont="1" applyFill="1" applyBorder="1" applyAlignment="1">
      <alignment horizontal="center" vertical="center"/>
    </xf>
    <xf numFmtId="169" fontId="32" fillId="3" borderId="29" xfId="1" applyNumberFormat="1" applyFont="1" applyFill="1" applyBorder="1" applyAlignment="1">
      <alignment horizontal="left" vertical="center" wrapText="1"/>
    </xf>
    <xf numFmtId="0" fontId="6" fillId="0" borderId="9" xfId="3" applyFont="1" applyFill="1" applyBorder="1" applyAlignment="1">
      <alignment vertical="center"/>
    </xf>
    <xf numFmtId="0" fontId="6" fillId="0" borderId="20" xfId="3" applyFont="1" applyFill="1" applyBorder="1" applyAlignment="1">
      <alignment horizontal="centerContinuous" vertical="center"/>
    </xf>
    <xf numFmtId="0" fontId="55" fillId="0" borderId="30" xfId="17" applyFont="1" applyFill="1" applyBorder="1" applyAlignment="1">
      <alignment horizontal="center" vertical="center" wrapText="1"/>
    </xf>
    <xf numFmtId="0" fontId="55" fillId="4" borderId="30" xfId="17" applyFont="1" applyFill="1" applyBorder="1" applyAlignment="1">
      <alignment horizontal="center" vertical="center" wrapText="1"/>
    </xf>
    <xf numFmtId="0" fontId="4" fillId="0" borderId="29" xfId="0" applyFont="1" applyBorder="1" applyAlignment="1">
      <alignment vertical="center"/>
    </xf>
    <xf numFmtId="0" fontId="20" fillId="0" borderId="29" xfId="0" applyFont="1" applyBorder="1" applyAlignment="1">
      <alignment vertical="center"/>
    </xf>
    <xf numFmtId="0" fontId="20" fillId="0" borderId="11" xfId="0" applyFont="1" applyBorder="1" applyAlignment="1">
      <alignment vertical="center"/>
    </xf>
    <xf numFmtId="170" fontId="4" fillId="0" borderId="20" xfId="3" quotePrefix="1" applyNumberFormat="1" applyFont="1" applyFill="1" applyBorder="1" applyAlignment="1">
      <alignment horizontal="center" vertical="center"/>
    </xf>
    <xf numFmtId="0" fontId="4" fillId="0" borderId="11" xfId="0" applyFont="1" applyBorder="1" applyAlignment="1">
      <alignment vertical="center"/>
    </xf>
    <xf numFmtId="0" fontId="4" fillId="3" borderId="29" xfId="0" applyFont="1" applyFill="1" applyBorder="1" applyAlignment="1">
      <alignment vertical="center" wrapText="1"/>
    </xf>
    <xf numFmtId="0" fontId="4" fillId="0" borderId="10" xfId="3" applyFont="1" applyFill="1" applyBorder="1" applyAlignment="1">
      <alignment vertical="center"/>
    </xf>
    <xf numFmtId="4" fontId="4" fillId="0" borderId="20" xfId="4" applyNumberFormat="1" applyFont="1" applyFill="1" applyBorder="1" applyAlignment="1">
      <alignment horizontal="left" vertical="center" wrapText="1"/>
    </xf>
    <xf numFmtId="4" fontId="4" fillId="0" borderId="20" xfId="4" applyNumberFormat="1" applyFont="1" applyFill="1" applyBorder="1" applyAlignment="1">
      <alignment horizontal="center" vertical="center" wrapText="1"/>
    </xf>
    <xf numFmtId="1" fontId="4" fillId="0" borderId="20" xfId="4" applyNumberFormat="1" applyFont="1" applyFill="1" applyBorder="1" applyAlignment="1">
      <alignment horizontal="center" vertical="center" wrapText="1"/>
    </xf>
    <xf numFmtId="167" fontId="4" fillId="0" borderId="20" xfId="5" applyNumberFormat="1" applyFont="1" applyFill="1" applyBorder="1" applyAlignment="1">
      <alignment horizontal="center" vertical="center" wrapText="1"/>
    </xf>
    <xf numFmtId="168" fontId="58" fillId="0" borderId="20" xfId="1" applyNumberFormat="1" applyFont="1" applyFill="1" applyBorder="1" applyAlignment="1">
      <alignment horizontal="center" vertical="center" wrapText="1"/>
    </xf>
    <xf numFmtId="1" fontId="59" fillId="6" borderId="0" xfId="4" applyNumberFormat="1" applyFont="1" applyFill="1" applyAlignment="1">
      <alignment horizontal="center" vertical="center"/>
    </xf>
    <xf numFmtId="0" fontId="59" fillId="6" borderId="0" xfId="4" applyFont="1" applyFill="1" applyAlignment="1">
      <alignment horizontal="center" vertical="center"/>
    </xf>
    <xf numFmtId="0" fontId="59" fillId="6" borderId="0" xfId="4" applyFont="1" applyFill="1" applyAlignment="1">
      <alignment horizontal="center"/>
    </xf>
    <xf numFmtId="172" fontId="20" fillId="12" borderId="0" xfId="4" applyNumberFormat="1" applyFont="1" applyFill="1" applyAlignment="1">
      <alignment horizontal="center" vertical="center"/>
    </xf>
    <xf numFmtId="0" fontId="6" fillId="0" borderId="9" xfId="3" applyFont="1" applyFill="1" applyBorder="1" applyAlignment="1">
      <alignment vertical="center"/>
    </xf>
    <xf numFmtId="0" fontId="26" fillId="0" borderId="0" xfId="3" applyFont="1"/>
    <xf numFmtId="0" fontId="26" fillId="0" borderId="0" xfId="3" applyFont="1" applyAlignment="1">
      <alignment vertical="top" wrapText="1"/>
    </xf>
    <xf numFmtId="0" fontId="60" fillId="0" borderId="0" xfId="4" applyFont="1"/>
    <xf numFmtId="0" fontId="7" fillId="0" borderId="12" xfId="2" applyFont="1" applyFill="1" applyBorder="1" applyAlignment="1">
      <alignment horizontal="left" vertical="center" wrapText="1"/>
    </xf>
    <xf numFmtId="0" fontId="35" fillId="4" borderId="20" xfId="0" applyFont="1" applyFill="1" applyBorder="1" applyAlignment="1">
      <alignment vertical="center" wrapText="1"/>
    </xf>
    <xf numFmtId="0" fontId="4" fillId="4" borderId="20" xfId="0" applyFont="1" applyFill="1" applyBorder="1" applyAlignment="1">
      <alignment vertical="center"/>
    </xf>
    <xf numFmtId="0" fontId="7" fillId="0" borderId="0" xfId="2" applyFont="1" applyFill="1" applyBorder="1" applyAlignment="1">
      <alignment horizontal="left" vertical="center" wrapText="1"/>
    </xf>
    <xf numFmtId="0" fontId="4" fillId="0" borderId="0" xfId="0" applyFont="1" applyAlignment="1">
      <alignment horizontal="left" vertical="center" wrapText="1"/>
    </xf>
    <xf numFmtId="0" fontId="3" fillId="4" borderId="9"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49" fillId="4" borderId="22" xfId="0" applyFont="1" applyFill="1" applyBorder="1" applyAlignment="1">
      <alignment horizontal="center" vertical="center" wrapText="1"/>
    </xf>
    <xf numFmtId="0" fontId="45" fillId="0" borderId="25" xfId="0" applyFont="1" applyBorder="1" applyAlignment="1">
      <alignment horizontal="center" vertical="center" wrapText="1"/>
    </xf>
    <xf numFmtId="0" fontId="45" fillId="0" borderId="21" xfId="0" applyFont="1" applyBorder="1" applyAlignment="1">
      <alignment horizontal="center" vertical="center" wrapText="1"/>
    </xf>
    <xf numFmtId="0" fontId="27" fillId="0" borderId="23" xfId="3" applyFont="1" applyBorder="1" applyAlignment="1">
      <alignment horizontal="left" vertical="center" wrapText="1"/>
    </xf>
    <xf numFmtId="0" fontId="4" fillId="0" borderId="18" xfId="0" applyFont="1" applyBorder="1" applyAlignment="1">
      <alignment horizontal="left" vertical="center" wrapText="1"/>
    </xf>
    <xf numFmtId="0" fontId="6" fillId="8" borderId="0" xfId="4" applyFont="1" applyFill="1" applyAlignment="1">
      <alignment horizontal="center" vertical="center"/>
    </xf>
    <xf numFmtId="0" fontId="2" fillId="0" borderId="0" xfId="0" applyFont="1" applyAlignment="1">
      <alignment horizontal="center" vertical="center"/>
    </xf>
    <xf numFmtId="0" fontId="6" fillId="10" borderId="0" xfId="4" applyFont="1" applyFill="1" applyAlignment="1">
      <alignment horizontal="center" vertical="center"/>
    </xf>
    <xf numFmtId="0" fontId="0" fillId="0" borderId="0" xfId="0" applyAlignment="1">
      <alignment horizontal="center" vertical="center"/>
    </xf>
    <xf numFmtId="3" fontId="6" fillId="0" borderId="26" xfId="4" applyNumberFormat="1" applyFont="1" applyFill="1" applyBorder="1" applyAlignment="1">
      <alignment horizontal="left" wrapText="1"/>
    </xf>
    <xf numFmtId="3" fontId="6" fillId="0" borderId="27" xfId="4" applyNumberFormat="1" applyFont="1" applyFill="1" applyBorder="1" applyAlignment="1">
      <alignment horizontal="left" wrapText="1"/>
    </xf>
    <xf numFmtId="3" fontId="6" fillId="0" borderId="28" xfId="4" applyNumberFormat="1" applyFont="1" applyFill="1" applyBorder="1" applyAlignment="1">
      <alignment horizontal="left" wrapText="1"/>
    </xf>
    <xf numFmtId="1" fontId="15" fillId="5" borderId="20" xfId="4" applyNumberFormat="1" applyFont="1" applyFill="1" applyBorder="1" applyAlignment="1">
      <alignment horizontal="left" vertical="center" wrapText="1"/>
    </xf>
    <xf numFmtId="1" fontId="15" fillId="5" borderId="20" xfId="4" applyNumberFormat="1" applyFont="1" applyFill="1" applyBorder="1" applyAlignment="1">
      <alignment horizontal="center" vertical="center" wrapText="1"/>
    </xf>
    <xf numFmtId="4" fontId="15" fillId="5" borderId="20" xfId="4" applyNumberFormat="1" applyFont="1" applyFill="1" applyBorder="1" applyAlignment="1">
      <alignment horizontal="center" vertical="center" wrapText="1"/>
    </xf>
    <xf numFmtId="0" fontId="4" fillId="0" borderId="24" xfId="3" applyFont="1" applyFill="1" applyBorder="1" applyAlignment="1">
      <alignment horizontal="left" vertical="top" wrapText="1"/>
    </xf>
    <xf numFmtId="0" fontId="35" fillId="3" borderId="9" xfId="7" applyFont="1" applyFill="1" applyBorder="1" applyAlignment="1">
      <alignment vertical="top" wrapText="1"/>
    </xf>
    <xf numFmtId="0" fontId="0" fillId="0" borderId="10" xfId="0" applyBorder="1" applyAlignment="1">
      <alignment wrapText="1"/>
    </xf>
    <xf numFmtId="0" fontId="0" fillId="0" borderId="11" xfId="0" applyBorder="1" applyAlignment="1">
      <alignment wrapText="1"/>
    </xf>
    <xf numFmtId="3" fontId="6" fillId="0" borderId="2" xfId="4" applyNumberFormat="1" applyFont="1" applyFill="1" applyBorder="1" applyAlignment="1">
      <alignment horizontal="left" wrapText="1"/>
    </xf>
    <xf numFmtId="3" fontId="6" fillId="0" borderId="6" xfId="4" applyNumberFormat="1" applyFont="1" applyFill="1" applyBorder="1" applyAlignment="1">
      <alignment horizontal="left" wrapText="1"/>
    </xf>
    <xf numFmtId="0" fontId="27" fillId="0" borderId="31" xfId="4" applyFont="1" applyBorder="1" applyAlignment="1">
      <alignment wrapText="1"/>
    </xf>
    <xf numFmtId="0" fontId="0" fillId="0" borderId="31" xfId="0" applyBorder="1" applyAlignment="1">
      <alignment wrapText="1"/>
    </xf>
    <xf numFmtId="0" fontId="6" fillId="0" borderId="2" xfId="3" applyFont="1" applyBorder="1" applyAlignment="1">
      <alignment wrapText="1"/>
    </xf>
    <xf numFmtId="0" fontId="6" fillId="0" borderId="6" xfId="3" applyFont="1" applyBorder="1" applyAlignment="1">
      <alignment wrapText="1"/>
    </xf>
    <xf numFmtId="0" fontId="32" fillId="0" borderId="19" xfId="3" applyFont="1" applyBorder="1" applyAlignment="1">
      <alignment horizontal="left" vertical="center" wrapText="1"/>
    </xf>
    <xf numFmtId="0" fontId="32" fillId="0" borderId="0" xfId="3" applyFont="1" applyBorder="1" applyAlignment="1">
      <alignment horizontal="left" vertical="center" wrapText="1"/>
    </xf>
    <xf numFmtId="0" fontId="0" fillId="0" borderId="0" xfId="0" applyAlignment="1">
      <alignment horizontal="left" vertical="center" wrapText="1"/>
    </xf>
    <xf numFmtId="3" fontId="27" fillId="0" borderId="0" xfId="3" applyNumberFormat="1" applyFont="1" applyFill="1" applyAlignment="1">
      <alignment wrapText="1"/>
    </xf>
    <xf numFmtId="0" fontId="27" fillId="0" borderId="0" xfId="0" applyFont="1" applyFill="1" applyAlignment="1">
      <alignment wrapText="1"/>
    </xf>
    <xf numFmtId="0" fontId="0" fillId="0" borderId="0" xfId="0" applyAlignment="1">
      <alignment wrapText="1"/>
    </xf>
    <xf numFmtId="169" fontId="35" fillId="3" borderId="9" xfId="1" applyNumberFormat="1" applyFont="1" applyFill="1" applyBorder="1" applyAlignment="1">
      <alignment horizontal="left" vertical="center" wrapText="1"/>
    </xf>
    <xf numFmtId="0" fontId="0" fillId="0" borderId="29" xfId="0" applyBorder="1" applyAlignment="1">
      <alignment horizontal="left" vertical="center" wrapText="1"/>
    </xf>
    <xf numFmtId="0" fontId="32" fillId="3" borderId="20" xfId="7" applyFont="1" applyFill="1" applyBorder="1" applyAlignment="1">
      <alignment horizontal="center" vertical="center" wrapText="1"/>
    </xf>
    <xf numFmtId="0" fontId="33" fillId="3" borderId="20" xfId="0" applyFont="1" applyFill="1" applyBorder="1" applyAlignment="1">
      <alignment horizontal="center" vertical="center" wrapText="1"/>
    </xf>
    <xf numFmtId="0" fontId="32" fillId="3" borderId="20" xfId="3" applyFont="1" applyFill="1" applyBorder="1" applyAlignment="1">
      <alignment horizontal="center" vertical="center" wrapText="1"/>
    </xf>
    <xf numFmtId="0" fontId="33" fillId="3" borderId="20" xfId="0" applyFont="1" applyFill="1" applyBorder="1" applyAlignment="1">
      <alignment vertical="center" wrapText="1"/>
    </xf>
    <xf numFmtId="0" fontId="6" fillId="0" borderId="22" xfId="3" applyFont="1" applyFill="1" applyBorder="1" applyAlignment="1">
      <alignment vertical="center" wrapText="1"/>
    </xf>
    <xf numFmtId="0" fontId="0" fillId="0" borderId="21" xfId="0" applyBorder="1" applyAlignment="1">
      <alignment vertical="center"/>
    </xf>
    <xf numFmtId="0" fontId="55" fillId="0" borderId="30" xfId="17" applyFont="1" applyFill="1" applyBorder="1" applyAlignment="1">
      <alignment horizontal="center" vertical="center" wrapText="1"/>
    </xf>
    <xf numFmtId="0" fontId="20" fillId="0" borderId="19" xfId="3" applyNumberFormat="1" applyFont="1" applyBorder="1" applyAlignment="1">
      <alignment vertical="center" wrapText="1"/>
    </xf>
    <xf numFmtId="0" fontId="20" fillId="0" borderId="0" xfId="3" applyNumberFormat="1" applyFont="1" applyBorder="1" applyAlignment="1">
      <alignment vertical="center" wrapText="1"/>
    </xf>
    <xf numFmtId="0" fontId="4" fillId="0" borderId="20" xfId="3" applyFont="1" applyFill="1" applyBorder="1" applyAlignment="1">
      <alignment vertical="center"/>
    </xf>
    <xf numFmtId="0" fontId="4" fillId="0" borderId="20" xfId="0" applyFont="1" applyFill="1" applyBorder="1" applyAlignment="1">
      <alignment vertical="center"/>
    </xf>
    <xf numFmtId="0" fontId="6" fillId="0" borderId="9" xfId="3" applyFont="1" applyFill="1" applyBorder="1" applyAlignment="1">
      <alignment vertical="center"/>
    </xf>
    <xf numFmtId="0" fontId="4" fillId="0" borderId="10" xfId="0" applyFont="1" applyBorder="1" applyAlignment="1">
      <alignment vertical="center"/>
    </xf>
    <xf numFmtId="0" fontId="6" fillId="0" borderId="9" xfId="16" applyFont="1" applyFill="1" applyBorder="1" applyAlignment="1">
      <alignment horizontal="left"/>
    </xf>
    <xf numFmtId="0" fontId="0" fillId="0" borderId="11" xfId="0" applyBorder="1" applyAlignment="1">
      <alignment horizontal="left"/>
    </xf>
    <xf numFmtId="0" fontId="4" fillId="0" borderId="9" xfId="3" applyFont="1" applyFill="1" applyBorder="1" applyAlignment="1">
      <alignment horizontal="left" vertical="center" wrapText="1"/>
    </xf>
    <xf numFmtId="0" fontId="6" fillId="2" borderId="20" xfId="3" applyFont="1" applyFill="1" applyBorder="1" applyAlignment="1">
      <alignment horizontal="left" vertical="center" wrapText="1"/>
    </xf>
    <xf numFmtId="0" fontId="6" fillId="2" borderId="20" xfId="3" applyFont="1" applyFill="1" applyBorder="1" applyAlignment="1">
      <alignment horizontal="center" vertical="center" wrapText="1"/>
    </xf>
    <xf numFmtId="0" fontId="4" fillId="2" borderId="20" xfId="3" applyFont="1" applyFill="1" applyBorder="1" applyAlignment="1">
      <alignment horizontal="left" vertical="center" wrapText="1"/>
    </xf>
    <xf numFmtId="169" fontId="4" fillId="2" borderId="20" xfId="3" applyNumberFormat="1" applyFont="1" applyFill="1" applyBorder="1" applyAlignment="1">
      <alignment horizontal="center" vertical="center"/>
    </xf>
    <xf numFmtId="0" fontId="4" fillId="2" borderId="0" xfId="0" applyFont="1" applyFill="1" applyAlignment="1">
      <alignment wrapText="1"/>
    </xf>
    <xf numFmtId="0" fontId="4" fillId="4" borderId="20" xfId="3" applyFont="1" applyFill="1" applyBorder="1" applyAlignment="1">
      <alignment horizontal="centerContinuous" vertical="center" wrapText="1"/>
    </xf>
    <xf numFmtId="0" fontId="20" fillId="4" borderId="29" xfId="0" applyFont="1" applyFill="1" applyBorder="1" applyAlignment="1">
      <alignment vertical="center"/>
    </xf>
    <xf numFmtId="0" fontId="20" fillId="4" borderId="11" xfId="0" applyFont="1" applyFill="1" applyBorder="1" applyAlignment="1">
      <alignment vertical="center"/>
    </xf>
    <xf numFmtId="170" fontId="4" fillId="4" borderId="20" xfId="3" quotePrefix="1" applyNumberFormat="1" applyFont="1" applyFill="1" applyBorder="1" applyAlignment="1">
      <alignment horizontal="center" vertical="center"/>
    </xf>
    <xf numFmtId="0" fontId="4" fillId="4" borderId="29" xfId="0" applyFont="1" applyFill="1" applyBorder="1" applyAlignment="1">
      <alignment vertical="center"/>
    </xf>
    <xf numFmtId="0" fontId="4" fillId="4" borderId="11" xfId="0" applyFont="1" applyFill="1" applyBorder="1" applyAlignment="1">
      <alignment vertical="center"/>
    </xf>
    <xf numFmtId="0" fontId="4" fillId="4" borderId="9" xfId="3" applyFont="1" applyFill="1" applyBorder="1" applyAlignment="1">
      <alignment vertical="center"/>
    </xf>
    <xf numFmtId="0" fontId="4" fillId="4" borderId="10" xfId="0" applyFont="1" applyFill="1" applyBorder="1" applyAlignment="1">
      <alignment vertical="center" wrapText="1"/>
    </xf>
    <xf numFmtId="3" fontId="4" fillId="4" borderId="20" xfId="3" applyNumberFormat="1" applyFont="1" applyFill="1" applyBorder="1" applyAlignment="1">
      <alignment horizontal="center" vertical="center"/>
    </xf>
    <xf numFmtId="0" fontId="4" fillId="4" borderId="9" xfId="3" applyFont="1" applyFill="1" applyBorder="1" applyAlignment="1">
      <alignment vertical="center" wrapText="1"/>
    </xf>
  </cellXfs>
  <cellStyles count="20">
    <cellStyle name="Comma 2" xfId="15"/>
    <cellStyle name="Normal" xfId="0" builtinId="0"/>
    <cellStyle name="Normal 11" xfId="14"/>
    <cellStyle name="Normal 2" xfId="3"/>
    <cellStyle name="Normal 2 2" xfId="8"/>
    <cellStyle name="Normal 3" xfId="7"/>
    <cellStyle name="Normal 3 2" xfId="16"/>
    <cellStyle name="Normal 3 2 2 2" xfId="11"/>
    <cellStyle name="Normal 4" xfId="2"/>
    <cellStyle name="Normal 5" xfId="10"/>
    <cellStyle name="Normal 6" xfId="19"/>
    <cellStyle name="Normal_ASTRA_PRICES_03_08 NOT APPLICABLE" xfId="4"/>
    <cellStyle name="Normal_CORSA_NEW_PRICES_03_05" xfId="6"/>
    <cellStyle name="Percent" xfId="18" builtinId="5"/>
    <cellStyle name="Percent 2" xfId="5"/>
    <cellStyle name="Percent 2 2" xfId="12"/>
    <cellStyle name="Preise inkl." xfId="1"/>
    <cellStyle name="Standard 2" xfId="9"/>
    <cellStyle name="Standard_Options" xfId="13"/>
    <cellStyle name="표준_C100 BM 동력성능 종합" xfId="17"/>
  </cellStyles>
  <dxfs count="0"/>
  <tableStyles count="0" defaultTableStyle="TableStyleMedium2" defaultPivotStyle="PivotStyleLight16"/>
  <colors>
    <mruColors>
      <color rgb="FFF5400F"/>
      <color rgb="FFCCF43A"/>
      <color rgb="FFF7D900"/>
      <color rgb="FFF1F11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12</xdr:col>
      <xdr:colOff>438150</xdr:colOff>
      <xdr:row>1</xdr:row>
      <xdr:rowOff>152400</xdr:rowOff>
    </xdr:from>
    <xdr:to>
      <xdr:col>13</xdr:col>
      <xdr:colOff>649874</xdr:colOff>
      <xdr:row>4</xdr:row>
      <xdr:rowOff>77314</xdr:rowOff>
    </xdr:to>
    <xdr:pic>
      <xdr:nvPicPr>
        <xdr:cNvPr id="4" name="Picture 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8667750" y="352425"/>
          <a:ext cx="897524" cy="753589"/>
        </a:xfrm>
        <a:prstGeom prst="rect">
          <a:avLst/>
        </a:prstGeom>
      </xdr:spPr>
    </xdr:pic>
    <xdr:clientData/>
  </xdr:twoCellAnchor>
  <xdr:twoCellAnchor editAs="oneCell">
    <xdr:from>
      <xdr:col>0</xdr:col>
      <xdr:colOff>57149</xdr:colOff>
      <xdr:row>4</xdr:row>
      <xdr:rowOff>200024</xdr:rowOff>
    </xdr:from>
    <xdr:to>
      <xdr:col>13</xdr:col>
      <xdr:colOff>634744</xdr:colOff>
      <xdr:row>28</xdr:row>
      <xdr:rowOff>76199</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7149" y="1228724"/>
          <a:ext cx="9492995" cy="4676775"/>
        </a:xfrm>
        <a:prstGeom prst="rect">
          <a:avLst/>
        </a:prstGeom>
      </xdr:spPr>
    </xdr:pic>
    <xdr:clientData/>
  </xdr:twoCellAnchor>
  <xdr:twoCellAnchor editAs="oneCell">
    <xdr:from>
      <xdr:col>0</xdr:col>
      <xdr:colOff>85725</xdr:colOff>
      <xdr:row>25</xdr:row>
      <xdr:rowOff>190499</xdr:rowOff>
    </xdr:from>
    <xdr:to>
      <xdr:col>4</xdr:col>
      <xdr:colOff>389606</xdr:colOff>
      <xdr:row>36</xdr:row>
      <xdr:rowOff>21611</xdr:rowOff>
    </xdr:to>
    <xdr:pic>
      <xdr:nvPicPr>
        <xdr:cNvPr id="2"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725" y="5419724"/>
          <a:ext cx="3047081" cy="2031387"/>
        </a:xfrm>
        <a:prstGeom prst="rect">
          <a:avLst/>
        </a:prstGeom>
      </xdr:spPr>
    </xdr:pic>
    <xdr:clientData/>
  </xdr:twoCellAnchor>
  <xdr:twoCellAnchor editAs="oneCell">
    <xdr:from>
      <xdr:col>4</xdr:col>
      <xdr:colOff>523875</xdr:colOff>
      <xdr:row>25</xdr:row>
      <xdr:rowOff>192777</xdr:rowOff>
    </xdr:from>
    <xdr:to>
      <xdr:col>9</xdr:col>
      <xdr:colOff>141956</xdr:colOff>
      <xdr:row>36</xdr:row>
      <xdr:rowOff>23889</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67075" y="5422002"/>
          <a:ext cx="3047081" cy="2031387"/>
        </a:xfrm>
        <a:prstGeom prst="rect">
          <a:avLst/>
        </a:prstGeom>
      </xdr:spPr>
    </xdr:pic>
    <xdr:clientData/>
  </xdr:twoCellAnchor>
  <xdr:twoCellAnchor editAs="oneCell">
    <xdr:from>
      <xdr:col>9</xdr:col>
      <xdr:colOff>304801</xdr:colOff>
      <xdr:row>25</xdr:row>
      <xdr:rowOff>199128</xdr:rowOff>
    </xdr:from>
    <xdr:to>
      <xdr:col>13</xdr:col>
      <xdr:colOff>600075</xdr:colOff>
      <xdr:row>36</xdr:row>
      <xdr:rowOff>24502</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77001" y="5428353"/>
          <a:ext cx="3038474" cy="20256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4</xdr:col>
      <xdr:colOff>1815195</xdr:colOff>
      <xdr:row>0</xdr:row>
      <xdr:rowOff>83458</xdr:rowOff>
    </xdr:from>
    <xdr:to>
      <xdr:col>4</xdr:col>
      <xdr:colOff>2295603</xdr:colOff>
      <xdr:row>0</xdr:row>
      <xdr:rowOff>616563</xdr:rowOff>
    </xdr:to>
    <xdr:sp macro="" textlink="">
      <xdr:nvSpPr>
        <xdr:cNvPr id="4" name="Rectangle 3"/>
        <xdr:cNvSpPr>
          <a:spLocks noChangeAspect="1"/>
        </xdr:cNvSpPr>
      </xdr:nvSpPr>
      <xdr:spPr>
        <a:xfrm>
          <a:off x="10659838" y="83458"/>
          <a:ext cx="480408" cy="5331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3600" b="0" i="1">
              <a:solidFill>
                <a:sysClr val="windowText" lastClr="000000"/>
              </a:solidFill>
              <a:latin typeface="Opel Sans" pitchFamily="34" charset="-95"/>
            </a:rPr>
            <a:t>1</a:t>
          </a:r>
          <a:endParaRPr lang="en-US" sz="3600" b="0" i="1">
            <a:solidFill>
              <a:sysClr val="windowText" lastClr="000000"/>
            </a:solidFill>
            <a:latin typeface="Opel Sans" pitchFamily="34" charset="-95"/>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1076474</xdr:colOff>
      <xdr:row>0</xdr:row>
      <xdr:rowOff>0</xdr:rowOff>
    </xdr:from>
    <xdr:to>
      <xdr:col>4</xdr:col>
      <xdr:colOff>1556882</xdr:colOff>
      <xdr:row>0</xdr:row>
      <xdr:rowOff>533105</xdr:rowOff>
    </xdr:to>
    <xdr:sp macro="" textlink="">
      <xdr:nvSpPr>
        <xdr:cNvPr id="4" name="Rectangle 3"/>
        <xdr:cNvSpPr>
          <a:spLocks noChangeAspect="1"/>
        </xdr:cNvSpPr>
      </xdr:nvSpPr>
      <xdr:spPr>
        <a:xfrm>
          <a:off x="11899255" y="0"/>
          <a:ext cx="480408" cy="53310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600" b="0" i="1">
              <a:solidFill>
                <a:sysClr val="windowText" lastClr="000000"/>
              </a:solidFill>
              <a:latin typeface="Opel Sans" pitchFamily="34" charset="-95"/>
            </a:rPr>
            <a:t>2</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10</xdr:col>
      <xdr:colOff>363311</xdr:colOff>
      <xdr:row>0</xdr:row>
      <xdr:rowOff>15875</xdr:rowOff>
    </xdr:from>
    <xdr:to>
      <xdr:col>10</xdr:col>
      <xdr:colOff>1005417</xdr:colOff>
      <xdr:row>0</xdr:row>
      <xdr:rowOff>779576</xdr:rowOff>
    </xdr:to>
    <xdr:sp macro="" textlink="">
      <xdr:nvSpPr>
        <xdr:cNvPr id="2" name="Rectangle 1"/>
        <xdr:cNvSpPr>
          <a:spLocks noChangeAspect="1"/>
        </xdr:cNvSpPr>
      </xdr:nvSpPr>
      <xdr:spPr>
        <a:xfrm>
          <a:off x="13206186" y="15875"/>
          <a:ext cx="642106" cy="7637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ysClr val="windowText" lastClr="000000"/>
              </a:solidFill>
              <a:latin typeface="Opel Sans" pitchFamily="34" charset="-95"/>
            </a:rPr>
            <a:t>3</a:t>
          </a:r>
        </a:p>
      </xdr:txBody>
    </xdr:sp>
    <xdr:clientData/>
  </xdr:twoCellAnchor>
  <xdr:oneCellAnchor>
    <xdr:from>
      <xdr:col>5</xdr:col>
      <xdr:colOff>2540374</xdr:colOff>
      <xdr:row>14</xdr:row>
      <xdr:rowOff>0</xdr:rowOff>
    </xdr:from>
    <xdr:ext cx="65" cy="172227"/>
    <xdr:sp macro="" textlink="">
      <xdr:nvSpPr>
        <xdr:cNvPr id="3" name="TextBox 2"/>
        <xdr:cNvSpPr txBox="1"/>
      </xdr:nvSpPr>
      <xdr:spPr>
        <a:xfrm>
          <a:off x="10989049" y="590101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2540374</xdr:colOff>
      <xdr:row>14</xdr:row>
      <xdr:rowOff>0</xdr:rowOff>
    </xdr:from>
    <xdr:ext cx="65" cy="172227"/>
    <xdr:sp macro="" textlink="">
      <xdr:nvSpPr>
        <xdr:cNvPr id="4" name="TextBox 3"/>
        <xdr:cNvSpPr txBox="1"/>
      </xdr:nvSpPr>
      <xdr:spPr>
        <a:xfrm>
          <a:off x="9798424" y="590101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2540374</xdr:colOff>
      <xdr:row>14</xdr:row>
      <xdr:rowOff>0</xdr:rowOff>
    </xdr:from>
    <xdr:ext cx="65" cy="172227"/>
    <xdr:sp macro="" textlink="">
      <xdr:nvSpPr>
        <xdr:cNvPr id="5" name="TextBox 4"/>
        <xdr:cNvSpPr txBox="1"/>
      </xdr:nvSpPr>
      <xdr:spPr>
        <a:xfrm>
          <a:off x="10989049" y="61581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2540374</xdr:colOff>
      <xdr:row>14</xdr:row>
      <xdr:rowOff>0</xdr:rowOff>
    </xdr:from>
    <xdr:ext cx="65" cy="172227"/>
    <xdr:sp macro="" textlink="">
      <xdr:nvSpPr>
        <xdr:cNvPr id="6" name="TextBox 5"/>
        <xdr:cNvSpPr txBox="1"/>
      </xdr:nvSpPr>
      <xdr:spPr>
        <a:xfrm>
          <a:off x="9798424" y="61581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7" name="TextBox 6"/>
        <xdr:cNvSpPr txBox="1"/>
      </xdr:nvSpPr>
      <xdr:spPr>
        <a:xfrm>
          <a:off x="9169774"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8" name="TextBox 7"/>
        <xdr:cNvSpPr txBox="1"/>
      </xdr:nvSpPr>
      <xdr:spPr>
        <a:xfrm>
          <a:off x="7979149"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9" name="TextBox 8"/>
        <xdr:cNvSpPr txBox="1"/>
      </xdr:nvSpPr>
      <xdr:spPr>
        <a:xfrm>
          <a:off x="9169774"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10" name="TextBox 9"/>
        <xdr:cNvSpPr txBox="1"/>
      </xdr:nvSpPr>
      <xdr:spPr>
        <a:xfrm>
          <a:off x="7979149"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0</xdr:colOff>
      <xdr:row>29</xdr:row>
      <xdr:rowOff>0</xdr:rowOff>
    </xdr:from>
    <xdr:ext cx="65" cy="172227"/>
    <xdr:sp macro="" textlink="">
      <xdr:nvSpPr>
        <xdr:cNvPr id="11" name="TextBox 10"/>
        <xdr:cNvSpPr txBox="1"/>
      </xdr:nvSpPr>
      <xdr:spPr>
        <a:xfrm>
          <a:off x="9169774"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12</xdr:col>
      <xdr:colOff>2540374</xdr:colOff>
      <xdr:row>14</xdr:row>
      <xdr:rowOff>0</xdr:rowOff>
    </xdr:from>
    <xdr:ext cx="65" cy="172227"/>
    <xdr:sp macro="" textlink="">
      <xdr:nvSpPr>
        <xdr:cNvPr id="12" name="TextBox 11"/>
        <xdr:cNvSpPr txBox="1"/>
      </xdr:nvSpPr>
      <xdr:spPr>
        <a:xfrm>
          <a:off x="7979149"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0</xdr:colOff>
      <xdr:row>29</xdr:row>
      <xdr:rowOff>0</xdr:rowOff>
    </xdr:from>
    <xdr:ext cx="65" cy="172227"/>
    <xdr:sp macro="" textlink="">
      <xdr:nvSpPr>
        <xdr:cNvPr id="13" name="TextBox 12"/>
        <xdr:cNvSpPr txBox="1"/>
      </xdr:nvSpPr>
      <xdr:spPr>
        <a:xfrm>
          <a:off x="9169774"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12</xdr:col>
      <xdr:colOff>2540374</xdr:colOff>
      <xdr:row>14</xdr:row>
      <xdr:rowOff>0</xdr:rowOff>
    </xdr:from>
    <xdr:ext cx="65" cy="172227"/>
    <xdr:sp macro="" textlink="">
      <xdr:nvSpPr>
        <xdr:cNvPr id="14" name="TextBox 13"/>
        <xdr:cNvSpPr txBox="1"/>
      </xdr:nvSpPr>
      <xdr:spPr>
        <a:xfrm>
          <a:off x="7979149" y="7353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15" name="TextBox 14"/>
        <xdr:cNvSpPr txBox="1"/>
      </xdr:nvSpPr>
      <xdr:spPr>
        <a:xfrm>
          <a:off x="16913599" y="733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16" name="TextBox 15"/>
        <xdr:cNvSpPr txBox="1"/>
      </xdr:nvSpPr>
      <xdr:spPr>
        <a:xfrm>
          <a:off x="16049625" y="733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17" name="TextBox 16"/>
        <xdr:cNvSpPr txBox="1"/>
      </xdr:nvSpPr>
      <xdr:spPr>
        <a:xfrm>
          <a:off x="16913599" y="733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18" name="TextBox 17"/>
        <xdr:cNvSpPr txBox="1"/>
      </xdr:nvSpPr>
      <xdr:spPr>
        <a:xfrm>
          <a:off x="16049625" y="7334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2540374</xdr:colOff>
      <xdr:row>14</xdr:row>
      <xdr:rowOff>0</xdr:rowOff>
    </xdr:from>
    <xdr:ext cx="65" cy="172227"/>
    <xdr:sp macro="" textlink="">
      <xdr:nvSpPr>
        <xdr:cNvPr id="19" name="TextBox 18"/>
        <xdr:cNvSpPr txBox="1"/>
      </xdr:nvSpPr>
      <xdr:spPr>
        <a:xfrm>
          <a:off x="9964431"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2540374</xdr:colOff>
      <xdr:row>14</xdr:row>
      <xdr:rowOff>0</xdr:rowOff>
    </xdr:from>
    <xdr:ext cx="65" cy="172227"/>
    <xdr:sp macro="" textlink="">
      <xdr:nvSpPr>
        <xdr:cNvPr id="20" name="TextBox 19"/>
        <xdr:cNvSpPr txBox="1"/>
      </xdr:nvSpPr>
      <xdr:spPr>
        <a:xfrm>
          <a:off x="8773806"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2540374</xdr:colOff>
      <xdr:row>14</xdr:row>
      <xdr:rowOff>0</xdr:rowOff>
    </xdr:from>
    <xdr:ext cx="65" cy="172227"/>
    <xdr:sp macro="" textlink="">
      <xdr:nvSpPr>
        <xdr:cNvPr id="21" name="TextBox 20"/>
        <xdr:cNvSpPr txBox="1"/>
      </xdr:nvSpPr>
      <xdr:spPr>
        <a:xfrm>
          <a:off x="9964431"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2540374</xdr:colOff>
      <xdr:row>14</xdr:row>
      <xdr:rowOff>0</xdr:rowOff>
    </xdr:from>
    <xdr:ext cx="65" cy="172227"/>
    <xdr:sp macro="" textlink="">
      <xdr:nvSpPr>
        <xdr:cNvPr id="22" name="TextBox 21"/>
        <xdr:cNvSpPr txBox="1"/>
      </xdr:nvSpPr>
      <xdr:spPr>
        <a:xfrm>
          <a:off x="8773806"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23" name="TextBox 22"/>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24" name="TextBox 23"/>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25" name="TextBox 24"/>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26" name="TextBox 25"/>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0</xdr:colOff>
      <xdr:row>29</xdr:row>
      <xdr:rowOff>0</xdr:rowOff>
    </xdr:from>
    <xdr:ext cx="65" cy="172227"/>
    <xdr:sp macro="" textlink="">
      <xdr:nvSpPr>
        <xdr:cNvPr id="27" name="TextBox 26"/>
        <xdr:cNvSpPr txBox="1"/>
      </xdr:nvSpPr>
      <xdr:spPr>
        <a:xfrm>
          <a:off x="17604842"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12</xdr:col>
      <xdr:colOff>2540374</xdr:colOff>
      <xdr:row>14</xdr:row>
      <xdr:rowOff>0</xdr:rowOff>
    </xdr:from>
    <xdr:ext cx="65" cy="172227"/>
    <xdr:sp macro="" textlink="">
      <xdr:nvSpPr>
        <xdr:cNvPr id="28" name="TextBox 27"/>
        <xdr:cNvSpPr txBox="1"/>
      </xdr:nvSpPr>
      <xdr:spPr>
        <a:xfrm>
          <a:off x="17033342"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0</xdr:colOff>
      <xdr:row>29</xdr:row>
      <xdr:rowOff>0</xdr:rowOff>
    </xdr:from>
    <xdr:ext cx="65" cy="172227"/>
    <xdr:sp macro="" textlink="">
      <xdr:nvSpPr>
        <xdr:cNvPr id="29" name="TextBox 28"/>
        <xdr:cNvSpPr txBox="1"/>
      </xdr:nvSpPr>
      <xdr:spPr>
        <a:xfrm>
          <a:off x="17604842"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12</xdr:col>
      <xdr:colOff>2540374</xdr:colOff>
      <xdr:row>14</xdr:row>
      <xdr:rowOff>0</xdr:rowOff>
    </xdr:from>
    <xdr:ext cx="65" cy="172227"/>
    <xdr:sp macro="" textlink="">
      <xdr:nvSpPr>
        <xdr:cNvPr id="30" name="TextBox 29"/>
        <xdr:cNvSpPr txBox="1"/>
      </xdr:nvSpPr>
      <xdr:spPr>
        <a:xfrm>
          <a:off x="17033342"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31" name="TextBox 30"/>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32" name="TextBox 31"/>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33" name="TextBox 32"/>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11</xdr:col>
      <xdr:colOff>0</xdr:colOff>
      <xdr:row>14</xdr:row>
      <xdr:rowOff>0</xdr:rowOff>
    </xdr:from>
    <xdr:ext cx="65" cy="172227"/>
    <xdr:sp macro="" textlink="">
      <xdr:nvSpPr>
        <xdr:cNvPr id="34" name="TextBox 33"/>
        <xdr:cNvSpPr txBox="1"/>
      </xdr:nvSpPr>
      <xdr:spPr>
        <a:xfrm>
          <a:off x="15893143" y="737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twoCellAnchor editAs="absolute">
    <xdr:from>
      <xdr:col>3</xdr:col>
      <xdr:colOff>1006512</xdr:colOff>
      <xdr:row>0</xdr:row>
      <xdr:rowOff>0</xdr:rowOff>
    </xdr:from>
    <xdr:to>
      <xdr:col>3</xdr:col>
      <xdr:colOff>1673071</xdr:colOff>
      <xdr:row>1</xdr:row>
      <xdr:rowOff>61232</xdr:rowOff>
    </xdr:to>
    <xdr:sp macro="" textlink="">
      <xdr:nvSpPr>
        <xdr:cNvPr id="2" name="Rectangle 1"/>
        <xdr:cNvSpPr>
          <a:spLocks noChangeAspect="1"/>
        </xdr:cNvSpPr>
      </xdr:nvSpPr>
      <xdr:spPr>
        <a:xfrm>
          <a:off x="9950487" y="0"/>
          <a:ext cx="666559" cy="7660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ysClr val="windowText" lastClr="000000"/>
              </a:solidFill>
              <a:latin typeface="Opel Sans" pitchFamily="34" charset="-95"/>
            </a:rPr>
            <a:t>4</a:t>
          </a:r>
        </a:p>
      </xdr:txBody>
    </xdr:sp>
    <xdr:clientData/>
  </xdr:twoCellAnchor>
  <xdr:oneCellAnchor>
    <xdr:from>
      <xdr:col>4</xdr:col>
      <xdr:colOff>0</xdr:colOff>
      <xdr:row>3</xdr:row>
      <xdr:rowOff>0</xdr:rowOff>
    </xdr:from>
    <xdr:ext cx="65" cy="172227"/>
    <xdr:sp macro="" textlink="">
      <xdr:nvSpPr>
        <xdr:cNvPr id="3" name="TextBox 2"/>
        <xdr:cNvSpPr txBox="1"/>
      </xdr:nvSpPr>
      <xdr:spPr>
        <a:xfrm>
          <a:off x="9931774" y="595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 name="TextBox 3"/>
        <xdr:cNvSpPr txBox="1"/>
      </xdr:nvSpPr>
      <xdr:spPr>
        <a:xfrm>
          <a:off x="8741149" y="595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 name="TextBox 4"/>
        <xdr:cNvSpPr txBox="1"/>
      </xdr:nvSpPr>
      <xdr:spPr>
        <a:xfrm>
          <a:off x="9931774" y="595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 name="TextBox 5"/>
        <xdr:cNvSpPr txBox="1"/>
      </xdr:nvSpPr>
      <xdr:spPr>
        <a:xfrm>
          <a:off x="8741149" y="595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7" name="TextBox 6"/>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8" name="TextBox 7"/>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9" name="TextBox 8"/>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0" name="TextBox 9"/>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1" name="TextBox 10"/>
        <xdr:cNvSpPr txBox="1"/>
      </xdr:nvSpPr>
      <xdr:spPr>
        <a:xfrm>
          <a:off x="12627429" y="1755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2" name="TextBox 11"/>
        <xdr:cNvSpPr txBox="1"/>
      </xdr:nvSpPr>
      <xdr:spPr>
        <a:xfrm>
          <a:off x="12627429" y="1755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3" name="TextBox 12"/>
        <xdr:cNvSpPr txBox="1"/>
      </xdr:nvSpPr>
      <xdr:spPr>
        <a:xfrm>
          <a:off x="12627429" y="1755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4" name="TextBox 13"/>
        <xdr:cNvSpPr txBox="1"/>
      </xdr:nvSpPr>
      <xdr:spPr>
        <a:xfrm>
          <a:off x="12627429" y="1755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5" name="TextBox 14"/>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6" name="TextBox 15"/>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7" name="TextBox 16"/>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8" name="TextBox 17"/>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19" name="TextBox 18"/>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0" name="TextBox 19"/>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1" name="TextBox 20"/>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2" name="TextBox 21"/>
        <xdr:cNvSpPr txBox="1"/>
      </xdr:nvSpPr>
      <xdr:spPr>
        <a:xfrm>
          <a:off x="12627429" y="21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3" name="TextBox 22"/>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4" name="TextBox 23"/>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5" name="TextBox 24"/>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6" name="TextBox 25"/>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7" name="TextBox 26"/>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8" name="TextBox 27"/>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29" name="TextBox 28"/>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0" name="TextBox 29"/>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1" name="TextBox 30"/>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2" name="TextBox 31"/>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3" name="TextBox 32"/>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4" name="TextBox 33"/>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5" name="TextBox 34"/>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6" name="TextBox 35"/>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7" name="TextBox 36"/>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8" name="TextBox 37"/>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39" name="TextBox 38"/>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0" name="TextBox 39"/>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1" name="TextBox 40"/>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2" name="TextBox 41"/>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3" name="TextBox 42"/>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4" name="TextBox 43"/>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5" name="TextBox 44"/>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6" name="TextBox 45"/>
        <xdr:cNvSpPr txBox="1"/>
      </xdr:nvSpPr>
      <xdr:spPr>
        <a:xfrm>
          <a:off x="12627429" y="2979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7" name="TextBox 46"/>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8" name="TextBox 47"/>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49" name="TextBox 48"/>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0" name="TextBox 49"/>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1" name="TextBox 50"/>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2" name="TextBox 51"/>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3" name="TextBox 52"/>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4" name="TextBox 53"/>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5" name="TextBox 54"/>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6" name="TextBox 55"/>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7" name="TextBox 56"/>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8" name="TextBox 57"/>
        <xdr:cNvSpPr txBox="1"/>
      </xdr:nvSpPr>
      <xdr:spPr>
        <a:xfrm>
          <a:off x="12627429" y="542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59" name="TextBox 58"/>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0" name="TextBox 59"/>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1" name="TextBox 60"/>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2" name="TextBox 61"/>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3" name="TextBox 62"/>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4" name="TextBox 63"/>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5" name="TextBox 64"/>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6" name="TextBox 65"/>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7" name="TextBox 66"/>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8" name="TextBox 67"/>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69" name="TextBox 68"/>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70" name="TextBox 69"/>
        <xdr:cNvSpPr txBox="1"/>
      </xdr:nvSpPr>
      <xdr:spPr>
        <a:xfrm>
          <a:off x="12627429" y="68443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71" name="TextBox 70"/>
        <xdr:cNvSpPr txBox="1"/>
      </xdr:nvSpPr>
      <xdr:spPr>
        <a:xfrm>
          <a:off x="12627429" y="72526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72" name="TextBox 71"/>
        <xdr:cNvSpPr txBox="1"/>
      </xdr:nvSpPr>
      <xdr:spPr>
        <a:xfrm>
          <a:off x="12627429" y="72526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73" name="TextBox 72"/>
        <xdr:cNvSpPr txBox="1"/>
      </xdr:nvSpPr>
      <xdr:spPr>
        <a:xfrm>
          <a:off x="12627429" y="72526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4</xdr:col>
      <xdr:colOff>0</xdr:colOff>
      <xdr:row>3</xdr:row>
      <xdr:rowOff>0</xdr:rowOff>
    </xdr:from>
    <xdr:ext cx="65" cy="172227"/>
    <xdr:sp macro="" textlink="">
      <xdr:nvSpPr>
        <xdr:cNvPr id="74" name="TextBox 73"/>
        <xdr:cNvSpPr txBox="1"/>
      </xdr:nvSpPr>
      <xdr:spPr>
        <a:xfrm>
          <a:off x="12627429" y="72526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twoCellAnchor editAs="absolute">
    <xdr:from>
      <xdr:col>4</xdr:col>
      <xdr:colOff>854529</xdr:colOff>
      <xdr:row>0</xdr:row>
      <xdr:rowOff>0</xdr:rowOff>
    </xdr:from>
    <xdr:to>
      <xdr:col>4</xdr:col>
      <xdr:colOff>1525058</xdr:colOff>
      <xdr:row>1</xdr:row>
      <xdr:rowOff>110558</xdr:rowOff>
    </xdr:to>
    <xdr:sp macro="" textlink="">
      <xdr:nvSpPr>
        <xdr:cNvPr id="20" name="Rectangle 19"/>
        <xdr:cNvSpPr>
          <a:spLocks noChangeAspect="1"/>
        </xdr:cNvSpPr>
      </xdr:nvSpPr>
      <xdr:spPr>
        <a:xfrm>
          <a:off x="10112829" y="0"/>
          <a:ext cx="670529" cy="7582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ysClr val="windowText" lastClr="000000"/>
              </a:solidFill>
              <a:latin typeface="Opel Sans" pitchFamily="34" charset="-95"/>
            </a:rPr>
            <a:t>5</a:t>
          </a:r>
        </a:p>
      </xdr:txBody>
    </xdr:sp>
    <xdr:clientData/>
  </xdr:twoCellAnchor>
  <xdr:twoCellAnchor editAs="oneCell">
    <xdr:from>
      <xdr:col>4</xdr:col>
      <xdr:colOff>721178</xdr:colOff>
      <xdr:row>17</xdr:row>
      <xdr:rowOff>68036</xdr:rowOff>
    </xdr:from>
    <xdr:to>
      <xdr:col>4</xdr:col>
      <xdr:colOff>1102131</xdr:colOff>
      <xdr:row>17</xdr:row>
      <xdr:rowOff>325179</xdr:rowOff>
    </xdr:to>
    <xdr:pic>
      <xdr:nvPicPr>
        <xdr:cNvPr id="5" name="Picture 4"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70103" y="4211411"/>
          <a:ext cx="380953" cy="25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726624</xdr:colOff>
      <xdr:row>18</xdr:row>
      <xdr:rowOff>87087</xdr:rowOff>
    </xdr:from>
    <xdr:to>
      <xdr:col>4</xdr:col>
      <xdr:colOff>1107577</xdr:colOff>
      <xdr:row>18</xdr:row>
      <xdr:rowOff>344230</xdr:rowOff>
    </xdr:to>
    <xdr:pic>
      <xdr:nvPicPr>
        <xdr:cNvPr id="6" name="Picture 5"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75549" y="4640037"/>
          <a:ext cx="380953" cy="25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713017</xdr:colOff>
      <xdr:row>21</xdr:row>
      <xdr:rowOff>81643</xdr:rowOff>
    </xdr:from>
    <xdr:ext cx="380953" cy="257143"/>
    <xdr:pic>
      <xdr:nvPicPr>
        <xdr:cNvPr id="7" name="Picture 6"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40196" y="5238750"/>
          <a:ext cx="380953" cy="2571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687466</xdr:colOff>
      <xdr:row>19</xdr:row>
      <xdr:rowOff>99787</xdr:rowOff>
    </xdr:from>
    <xdr:to>
      <xdr:col>4</xdr:col>
      <xdr:colOff>1068419</xdr:colOff>
      <xdr:row>19</xdr:row>
      <xdr:rowOff>356930</xdr:rowOff>
    </xdr:to>
    <xdr:pic>
      <xdr:nvPicPr>
        <xdr:cNvPr id="8" name="Picture 7"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23049" y="5095120"/>
          <a:ext cx="380953" cy="25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681116</xdr:colOff>
      <xdr:row>20</xdr:row>
      <xdr:rowOff>72271</xdr:rowOff>
    </xdr:from>
    <xdr:to>
      <xdr:col>4</xdr:col>
      <xdr:colOff>1062069</xdr:colOff>
      <xdr:row>20</xdr:row>
      <xdr:rowOff>329414</xdr:rowOff>
    </xdr:to>
    <xdr:pic>
      <xdr:nvPicPr>
        <xdr:cNvPr id="9" name="Picture 8" descr="http://gmeconfigurator.com/res/opel/img/tirelabel/tirelabel_noisegrou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16699" y="5480354"/>
          <a:ext cx="380953" cy="257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absoluteAnchor>
    <xdr:pos x="10765332" y="11906"/>
    <xdr:ext cx="547310" cy="575761"/>
    <xdr:sp macro="" textlink="">
      <xdr:nvSpPr>
        <xdr:cNvPr id="2" name="Rectangle 1"/>
        <xdr:cNvSpPr>
          <a:spLocks noChangeAspect="1"/>
        </xdr:cNvSpPr>
      </xdr:nvSpPr>
      <xdr:spPr>
        <a:xfrm>
          <a:off x="10765332" y="11906"/>
          <a:ext cx="547310" cy="57576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ysClr val="windowText" lastClr="000000"/>
              </a:solidFill>
              <a:latin typeface="Opel Sans" pitchFamily="34" charset="-95"/>
            </a:rPr>
            <a:t>6</a:t>
          </a:r>
        </a:p>
      </xdr:txBody>
    </xdr:sp>
    <xdr:clientData/>
  </xdr:absoluteAnchor>
</xdr:wsDr>
</file>

<file path=xl/drawings/drawing8.xml><?xml version="1.0" encoding="utf-8"?>
<xdr:wsDr xmlns:xdr="http://schemas.openxmlformats.org/drawingml/2006/spreadsheetDrawing" xmlns:a="http://schemas.openxmlformats.org/drawingml/2006/main">
  <xdr:twoCellAnchor editAs="absolute">
    <xdr:from>
      <xdr:col>8</xdr:col>
      <xdr:colOff>138646</xdr:colOff>
      <xdr:row>0</xdr:row>
      <xdr:rowOff>117072</xdr:rowOff>
    </xdr:from>
    <xdr:to>
      <xdr:col>8</xdr:col>
      <xdr:colOff>652996</xdr:colOff>
      <xdr:row>0</xdr:row>
      <xdr:rowOff>615860</xdr:rowOff>
    </xdr:to>
    <xdr:sp macro="" textlink="">
      <xdr:nvSpPr>
        <xdr:cNvPr id="15" name="Rectangle 14"/>
        <xdr:cNvSpPr>
          <a:spLocks noChangeAspect="1"/>
        </xdr:cNvSpPr>
      </xdr:nvSpPr>
      <xdr:spPr>
        <a:xfrm>
          <a:off x="12072110" y="117072"/>
          <a:ext cx="514350" cy="4987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ysClr val="windowText" lastClr="000000"/>
              </a:solidFill>
              <a:latin typeface="Opel Sans" pitchFamily="34" charset="-95"/>
            </a:rPr>
            <a:t>7</a:t>
          </a:r>
        </a:p>
      </xdr:txBody>
    </xdr:sp>
    <xdr:clientData/>
  </xdr:twoCellAnchor>
  <xdr:twoCellAnchor editAs="oneCell">
    <xdr:from>
      <xdr:col>0</xdr:col>
      <xdr:colOff>0</xdr:colOff>
      <xdr:row>1</xdr:row>
      <xdr:rowOff>54430</xdr:rowOff>
    </xdr:from>
    <xdr:to>
      <xdr:col>8</xdr:col>
      <xdr:colOff>1156607</xdr:colOff>
      <xdr:row>14</xdr:row>
      <xdr:rowOff>89980</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734787"/>
          <a:ext cx="13090071" cy="24576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RKET/SSM032_CARLINES/INSIGNIA%20E2%2018/E2_INSIGNIA_MY18_xx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RKET/SSM032_CARLINES/INSIGNIA%20E2%2018/INSIGNIA_MY17.5_06.12.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EVERYONE\PROJ680\681JS\RISK4300\RISK43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zcx4c\AppData\Roaming\Microsoft\Excel\INSIGNIA_PRICES_11_1_MY11.5_VAT23%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ignia MY17.5"/>
      <sheetName val="Εκδόσεις-Κινητήρες E2"/>
      <sheetName val="Εξοπλισμός"/>
      <sheetName val="Πακέτα Προαιρετικού Εξοπλισμού"/>
      <sheetName val="Ανάλυση Τιμών Μοντέλων MY17.5"/>
      <sheetName val="Ανάλυση Τιμών Προαιρ.Εξοπλισμού"/>
      <sheetName val="Συνδυασμοί Χρώματα-Ταπετσαρίες"/>
      <sheetName val="Infotainment"/>
      <sheetName val="Τεχνικά Χαρακτηριστικά"/>
      <sheetName val="Ετικέτες Ελαστικών"/>
      <sheetName val="Ζάντες &amp; Ελαστικά MY18"/>
      <sheetName val="Table 1 E2 DE"/>
    </sheetNames>
    <sheetDataSet>
      <sheetData sheetId="0"/>
      <sheetData sheetId="1">
        <row r="17">
          <cell r="A17" t="str">
            <v>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ignia MY17.5"/>
      <sheetName val="Εκδόσεις-Κινητήρες MY17.5"/>
      <sheetName val="ΕξοπλισμόςMY17.5"/>
      <sheetName val="Πακέτα Προαιρετικού Εξοπλισμού"/>
      <sheetName val="Ανάλυση Τιμών Μοντέλων MY17.5"/>
      <sheetName val="Ανάλυση Τιμών Προαιρ.Εξοπλισμού"/>
      <sheetName val="Συνδυασμοί Χρώματα-Ταπετσαρίες"/>
      <sheetName val="Infotainment"/>
      <sheetName val="Τεχνικά Χαρακτηριστικά"/>
      <sheetName val="Ετικέτες Ελαστικών"/>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 4300"/>
      <sheetName val="Kurs0698_DH"/>
      <sheetName val="TDCF 30.8.96"/>
      <sheetName val="TDCF 31.3.97"/>
      <sheetName val="GPS 11.99 "/>
      <sheetName val="GPS 10.99"/>
      <sheetName val="GPS 09.99"/>
      <sheetName val="GPS 08.99"/>
      <sheetName val="GPS 07.99"/>
      <sheetName val="GPS 06.99"/>
      <sheetName val="GPS 05.99"/>
      <sheetName val="GPS 04.99 "/>
      <sheetName val="GPS 03.99 "/>
      <sheetName val="GPS 02.99"/>
      <sheetName val="GPS 01.99"/>
      <sheetName val="GPS 12.98 "/>
      <sheetName val="GPS 11.98"/>
      <sheetName val="GPS 10.98"/>
      <sheetName val="GPS 09.98"/>
      <sheetName val="GPS 08.98"/>
      <sheetName val="GPS 07.98"/>
      <sheetName val="GPS 06.98"/>
      <sheetName val="GPS 05.98"/>
      <sheetName val="GPS 04.98"/>
      <sheetName val="GPS 03.98"/>
      <sheetName val="GPS 02.98"/>
      <sheetName val="GPS 01.98"/>
      <sheetName val="GPS 12.97"/>
      <sheetName val="GPS 11.97"/>
      <sheetName val="GPS 10.97"/>
      <sheetName val="GPS 09.97"/>
      <sheetName val="GPS 07.97"/>
      <sheetName val="IEMA 08.97"/>
      <sheetName val="IEMA 09.98"/>
      <sheetName val="RISK4300"/>
      <sheetName val="Manpower 2002"/>
      <sheetName val="Outside Aids 2002"/>
      <sheetName val="Budget 2002"/>
      <sheetName val="DB"/>
      <sheetName val="업체현황"/>
      <sheetName val="Left Side (Info base)"/>
      <sheetName val="G"/>
      <sheetName val="XXXXX"/>
      <sheetName val="XXXX0"/>
      <sheetName val="XXXX1"/>
      <sheetName val="Namen"/>
      <sheetName val="Nummernerklärung"/>
      <sheetName val="Dez 02"/>
      <sheetName val="BS ACCRUAL NALLIED JUNE 2007"/>
      <sheetName val="APBNAPIN NON ALLIED  JUNE 2007 "/>
      <sheetName val="APBNAPIN 31.07.07"/>
      <sheetName val="Macro1"/>
      <sheetName val="Order"/>
      <sheetName val="Macro2"/>
      <sheetName val="Deutsch"/>
      <sheetName val="Lists"/>
      <sheetName val="XXXX2"/>
      <sheetName val="XXXX3"/>
      <sheetName val="XXXX4"/>
      <sheetName val="XXXX5"/>
      <sheetName val="Open"/>
      <sheetName val="Done 02"/>
      <sheetName val="Done Mitarbeiter"/>
      <sheetName val="Items per month"/>
      <sheetName val="Done Grupppen"/>
      <sheetName val="Open Gruppen"/>
      <sheetName val="Gesamtübersicht"/>
      <sheetName val="Regeln"/>
      <sheetName val="Modul1"/>
      <sheetName val="Modul2"/>
      <sheetName val="초기화면"/>
      <sheetName val="E"/>
      <sheetName val="Sheet1"/>
      <sheetName val="98MY N.A. (New-Concours)"/>
      <sheetName val="AJUSTE INICIAL"/>
      <sheetName val="FY03"/>
      <sheetName val="Lookup Table"/>
      <sheetName val="RFMAR98"/>
      <sheetName val="Cover"/>
      <sheetName val="Balance Sheet"/>
      <sheetName val="RISK4300.XLS"/>
      <sheetName val="Liste"/>
      <sheetName val="Information "/>
      <sheetName val="GL"/>
      <sheetName val="backup"/>
      <sheetName val="05al"/>
    </sheetNames>
    <definedNames>
      <definedName name="Makrodreieck"/>
      <definedName name="Makrokreis"/>
      <definedName name="Makrokreuz"/>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refreshError="1"/>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ignia"/>
      <sheetName val="Κινητήρες - Εκδόσεις"/>
      <sheetName val="Εξοπλισμός"/>
      <sheetName val="Πακέτα Προαιρετικού Εξοπλισμού"/>
      <sheetName val="Συνδυασμοί Χρώματα-Ταπετσαρίες"/>
      <sheetName val="Συνδυασμοί Χρώματα-Ταπετσαρ (2)"/>
      <sheetName val="Ειδικές κατηγορίες"/>
      <sheetName val="Τεχνικά Χαρακτηριστικά"/>
      <sheetName val="Lux Tax Calc"/>
      <sheetName val="eRec"/>
    </sheetNames>
    <sheetDataSet>
      <sheetData sheetId="0" refreshError="1"/>
      <sheetData sheetId="1" refreshError="1"/>
      <sheetData sheetId="2" refreshError="1"/>
      <sheetData sheetId="3" refreshError="1"/>
      <sheetData sheetId="4" refreshError="1"/>
      <sheetData sheetId="5" refreshError="1"/>
      <sheetData sheetId="6">
        <row r="3">
          <cell r="R3">
            <v>0.23</v>
          </cell>
        </row>
      </sheetData>
      <sheetData sheetId="7"/>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3:C6"/>
  <sheetViews>
    <sheetView showGridLines="0" tabSelected="1" zoomScaleNormal="100" workbookViewId="0">
      <selection activeCell="B1" sqref="B1"/>
    </sheetView>
  </sheetViews>
  <sheetFormatPr defaultRowHeight="15.75"/>
  <sheetData>
    <row r="3" spans="1:3" s="68" customFormat="1" ht="26.25">
      <c r="A3" s="1" t="s">
        <v>108</v>
      </c>
    </row>
    <row r="4" spans="1:3" ht="23.25">
      <c r="A4" s="69" t="s">
        <v>100</v>
      </c>
    </row>
    <row r="5" spans="1:3">
      <c r="A5" s="2" t="s">
        <v>366</v>
      </c>
      <c r="B5" s="2"/>
      <c r="C5" s="2"/>
    </row>
    <row r="6" spans="1:3">
      <c r="A6" s="53"/>
    </row>
  </sheetData>
  <pageMargins left="0.70866141732283472" right="0.70866141732283472" top="0.74803149606299213" bottom="0.74803149606299213" header="0.31496062992125984" footer="0.31496062992125984"/>
  <pageSetup scale="8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E31"/>
  <sheetViews>
    <sheetView showGridLines="0" zoomScale="80" zoomScaleNormal="80" workbookViewId="0">
      <selection activeCell="A10" sqref="A10:E10"/>
    </sheetView>
  </sheetViews>
  <sheetFormatPr defaultRowHeight="15.75"/>
  <cols>
    <col min="1" max="1" width="15.5" style="53" customWidth="1"/>
    <col min="2" max="2" width="39.125" style="53" customWidth="1"/>
    <col min="3" max="5" width="30.625" style="53" customWidth="1"/>
    <col min="6" max="16384" width="9" style="53"/>
  </cols>
  <sheetData>
    <row r="1" spans="1:5" ht="65.25" customHeight="1">
      <c r="A1" s="225" t="s">
        <v>109</v>
      </c>
      <c r="B1" s="226"/>
      <c r="C1" s="226"/>
      <c r="D1" s="226"/>
      <c r="E1" s="226"/>
    </row>
    <row r="2" spans="1:5">
      <c r="A2" s="131"/>
      <c r="B2" s="54"/>
      <c r="C2" s="54"/>
      <c r="D2" s="54"/>
      <c r="E2" s="54"/>
    </row>
    <row r="3" spans="1:5" ht="45.95" customHeight="1">
      <c r="A3" s="229" t="s">
        <v>101</v>
      </c>
      <c r="B3" s="230"/>
      <c r="C3" s="141" t="s">
        <v>211</v>
      </c>
      <c r="D3" s="142" t="s">
        <v>212</v>
      </c>
      <c r="E3" s="144" t="s">
        <v>213</v>
      </c>
    </row>
    <row r="4" spans="1:5" ht="54.95" customHeight="1">
      <c r="A4" s="231" t="s">
        <v>102</v>
      </c>
      <c r="B4" s="132" t="s">
        <v>123</v>
      </c>
      <c r="C4" s="140">
        <f>'Ανάλυση Τιμών CORSA'!E5</f>
        <v>13580</v>
      </c>
      <c r="D4" s="143">
        <f>'Ανάλυση Τιμών CORSA'!E8</f>
        <v>14579.999999999998</v>
      </c>
      <c r="E4" s="133"/>
    </row>
    <row r="5" spans="1:5" ht="54.95" customHeight="1">
      <c r="A5" s="232"/>
      <c r="B5" s="132" t="s">
        <v>124</v>
      </c>
      <c r="C5" s="140">
        <f>'Ανάλυση Τιμών CORSA'!E6</f>
        <v>14380</v>
      </c>
      <c r="D5" s="143">
        <f>'Ανάλυση Τιμών CORSA'!E9</f>
        <v>15380.000000000002</v>
      </c>
      <c r="E5" s="139">
        <f>'Ανάλυση Τιμών CORSA'!E12</f>
        <v>15780.000000000002</v>
      </c>
    </row>
    <row r="6" spans="1:5" ht="54.95" customHeight="1">
      <c r="A6" s="232"/>
      <c r="B6" s="132" t="s">
        <v>125</v>
      </c>
      <c r="C6" s="134"/>
      <c r="D6" s="143">
        <f>'Ανάλυση Τιμών CORSA'!E10</f>
        <v>17080</v>
      </c>
      <c r="E6" s="134"/>
    </row>
    <row r="7" spans="1:5" ht="54.95" customHeight="1">
      <c r="A7" s="233"/>
      <c r="B7" s="132" t="s">
        <v>126</v>
      </c>
      <c r="C7" s="134"/>
      <c r="D7" s="134"/>
      <c r="E7" s="139">
        <f>'Ανάλυση Τιμών CORSA'!E13</f>
        <v>17280</v>
      </c>
    </row>
    <row r="8" spans="1:5" ht="54.95" customHeight="1">
      <c r="A8" s="135" t="s">
        <v>0</v>
      </c>
      <c r="B8" s="132" t="s">
        <v>127</v>
      </c>
      <c r="C8" s="140">
        <f>'Ανάλυση Τιμών CORSA'!E7</f>
        <v>15980</v>
      </c>
      <c r="D8" s="143">
        <f>'Ανάλυση Τιμών CORSA'!E11</f>
        <v>16980</v>
      </c>
      <c r="E8" s="139">
        <f>'Ανάλυση Τιμών CORSA'!E14</f>
        <v>17280</v>
      </c>
    </row>
    <row r="9" spans="1:5">
      <c r="A9" s="52"/>
      <c r="B9" s="51"/>
      <c r="C9" s="51"/>
      <c r="D9" s="51"/>
      <c r="E9" s="51"/>
    </row>
    <row r="10" spans="1:5" ht="216" customHeight="1">
      <c r="A10" s="224" t="s">
        <v>48</v>
      </c>
      <c r="B10" s="224"/>
      <c r="C10" s="224"/>
      <c r="D10" s="224"/>
      <c r="E10" s="224"/>
    </row>
    <row r="11" spans="1:5" ht="31.5" customHeight="1">
      <c r="A11" s="227" t="s">
        <v>1</v>
      </c>
      <c r="B11" s="228"/>
      <c r="C11" s="228"/>
      <c r="D11" s="228"/>
      <c r="E11" s="228"/>
    </row>
    <row r="13" spans="1:5">
      <c r="E13" s="95"/>
    </row>
    <row r="14" spans="1:5">
      <c r="E14" s="95"/>
    </row>
    <row r="15" spans="1:5">
      <c r="E15" s="95"/>
    </row>
    <row r="16" spans="1:5">
      <c r="E16" s="95"/>
    </row>
    <row r="17" spans="5:5">
      <c r="E17" s="95"/>
    </row>
    <row r="18" spans="5:5">
      <c r="E18" s="95"/>
    </row>
    <row r="19" spans="5:5">
      <c r="E19" s="95"/>
    </row>
    <row r="20" spans="5:5">
      <c r="E20" s="95"/>
    </row>
    <row r="21" spans="5:5">
      <c r="E21" s="95"/>
    </row>
    <row r="22" spans="5:5">
      <c r="E22" s="95"/>
    </row>
    <row r="23" spans="5:5">
      <c r="E23" s="95"/>
    </row>
    <row r="24" spans="5:5">
      <c r="E24" s="95"/>
    </row>
    <row r="25" spans="5:5">
      <c r="E25" s="95"/>
    </row>
    <row r="26" spans="5:5">
      <c r="E26" s="95"/>
    </row>
    <row r="27" spans="5:5">
      <c r="E27" s="95"/>
    </row>
    <row r="28" spans="5:5">
      <c r="E28" s="95"/>
    </row>
    <row r="29" spans="5:5">
      <c r="E29" s="95"/>
    </row>
    <row r="30" spans="5:5">
      <c r="E30" s="95"/>
    </row>
    <row r="31" spans="5:5">
      <c r="E31" s="95"/>
    </row>
  </sheetData>
  <mergeCells count="5">
    <mergeCell ref="A10:E10"/>
    <mergeCell ref="A1:E1"/>
    <mergeCell ref="A11:E11"/>
    <mergeCell ref="A3:B3"/>
    <mergeCell ref="A4:A7"/>
  </mergeCells>
  <printOptions horizontalCentered="1"/>
  <pageMargins left="0.31496062992125984" right="0.31496062992125984" top="0.35433070866141736" bottom="0.35433070866141736" header="0.31496062992125984" footer="0.31496062992125984"/>
  <pageSetup scale="9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83"/>
  <sheetViews>
    <sheetView showGridLines="0" zoomScale="80" zoomScaleNormal="80" zoomScaleSheetLayoutView="80" workbookViewId="0">
      <pane ySplit="3" topLeftCell="A40" activePane="bottomLeft" state="frozen"/>
      <selection activeCell="P20" sqref="P20"/>
      <selection pane="bottomLeft" activeCell="A47" sqref="A47"/>
    </sheetView>
  </sheetViews>
  <sheetFormatPr defaultColWidth="10.875" defaultRowHeight="17.25" customHeight="1"/>
  <cols>
    <col min="1" max="1" width="79.625" style="16" customWidth="1"/>
    <col min="2" max="2" width="13" style="122" bestFit="1" customWidth="1"/>
    <col min="3" max="5" width="24.625" style="13" customWidth="1"/>
    <col min="6" max="6" width="6.5" style="221" customWidth="1"/>
    <col min="7" max="16384" width="10.875" style="8"/>
  </cols>
  <sheetData>
    <row r="1" spans="1:6" ht="51.75" customHeight="1">
      <c r="A1" s="101" t="s">
        <v>246</v>
      </c>
      <c r="B1" s="119"/>
      <c r="C1" s="102"/>
      <c r="D1" s="102"/>
      <c r="E1" s="102"/>
    </row>
    <row r="2" spans="1:6" s="9" customFormat="1" ht="18.75" customHeight="1">
      <c r="A2" s="17"/>
      <c r="B2" s="120"/>
      <c r="C2" s="17"/>
      <c r="D2" s="70"/>
      <c r="E2" s="70"/>
      <c r="F2" s="222"/>
    </row>
    <row r="3" spans="1:6" ht="32.25">
      <c r="A3" s="14"/>
      <c r="B3" s="121"/>
      <c r="C3" s="103" t="s">
        <v>211</v>
      </c>
      <c r="D3" s="103" t="s">
        <v>212</v>
      </c>
      <c r="E3" s="103" t="s">
        <v>213</v>
      </c>
    </row>
    <row r="4" spans="1:6" s="9" customFormat="1" ht="32.25">
      <c r="A4" s="47" t="s">
        <v>22</v>
      </c>
      <c r="B4" s="48" t="s">
        <v>51</v>
      </c>
      <c r="C4" s="49"/>
      <c r="D4" s="49"/>
      <c r="E4" s="49"/>
      <c r="F4" s="222"/>
    </row>
    <row r="5" spans="1:6" s="9" customFormat="1" ht="32.25">
      <c r="A5" s="118" t="s">
        <v>363</v>
      </c>
      <c r="B5" s="36" t="s">
        <v>317</v>
      </c>
      <c r="C5" s="50" t="s">
        <v>92</v>
      </c>
      <c r="D5" s="50" t="s">
        <v>92</v>
      </c>
      <c r="E5" s="50" t="s">
        <v>92</v>
      </c>
      <c r="F5" s="222"/>
    </row>
    <row r="6" spans="1:6" s="9" customFormat="1" ht="32.25">
      <c r="A6" s="118" t="s">
        <v>364</v>
      </c>
      <c r="B6" s="36" t="s">
        <v>318</v>
      </c>
      <c r="C6" s="50" t="s">
        <v>92</v>
      </c>
      <c r="D6" s="50" t="s">
        <v>92</v>
      </c>
      <c r="E6" s="50" t="s">
        <v>92</v>
      </c>
      <c r="F6" s="222"/>
    </row>
    <row r="7" spans="1:6" s="9" customFormat="1" ht="32.25">
      <c r="A7" s="118" t="s">
        <v>96</v>
      </c>
      <c r="B7" s="36" t="s">
        <v>94</v>
      </c>
      <c r="C7" s="50" t="s">
        <v>302</v>
      </c>
      <c r="D7" s="50" t="s">
        <v>302</v>
      </c>
      <c r="E7" s="124" t="s">
        <v>302</v>
      </c>
      <c r="F7" s="222"/>
    </row>
    <row r="8" spans="1:6" s="9" customFormat="1" ht="32.25">
      <c r="A8" s="118" t="s">
        <v>336</v>
      </c>
      <c r="B8" s="36" t="s">
        <v>70</v>
      </c>
      <c r="C8" s="50" t="s">
        <v>302</v>
      </c>
      <c r="D8" s="124" t="s">
        <v>92</v>
      </c>
      <c r="E8" s="124" t="s">
        <v>92</v>
      </c>
      <c r="F8" s="222"/>
    </row>
    <row r="9" spans="1:6" s="9" customFormat="1" ht="32.25">
      <c r="A9" s="118" t="s">
        <v>292</v>
      </c>
      <c r="B9" s="36" t="s">
        <v>24</v>
      </c>
      <c r="C9" s="50">
        <f>'Προαιρ.Εξοπλισμός CORSA'!C4</f>
        <v>180</v>
      </c>
      <c r="D9" s="50" t="s">
        <v>92</v>
      </c>
      <c r="E9" s="124" t="s">
        <v>92</v>
      </c>
      <c r="F9" s="222"/>
    </row>
    <row r="10" spans="1:6" s="9" customFormat="1" ht="32.25">
      <c r="A10" s="118" t="s">
        <v>367</v>
      </c>
      <c r="B10" s="36" t="s">
        <v>334</v>
      </c>
      <c r="C10" s="50">
        <f>'Προαιρ.Εξοπλισμός CORSA'!C14</f>
        <v>900</v>
      </c>
      <c r="D10" s="50">
        <f>C10</f>
        <v>900</v>
      </c>
      <c r="E10" s="50">
        <f>C10</f>
        <v>900</v>
      </c>
      <c r="F10" s="222"/>
    </row>
    <row r="11" spans="1:6" s="9" customFormat="1" ht="32.25">
      <c r="A11" s="104" t="s">
        <v>50</v>
      </c>
      <c r="B11" s="105"/>
      <c r="C11" s="106"/>
      <c r="D11" s="106"/>
      <c r="E11" s="106"/>
      <c r="F11" s="222"/>
    </row>
    <row r="12" spans="1:6" s="9" customFormat="1" ht="32.25">
      <c r="A12" s="118" t="s">
        <v>57</v>
      </c>
      <c r="B12" s="36" t="s">
        <v>131</v>
      </c>
      <c r="C12" s="50">
        <f>'Χρώματα &amp; Ταπετσαρίες CORSA'!D6</f>
        <v>0</v>
      </c>
      <c r="D12" s="50">
        <v>0</v>
      </c>
      <c r="E12" s="50">
        <f>C12</f>
        <v>0</v>
      </c>
      <c r="F12" s="222"/>
    </row>
    <row r="13" spans="1:6" s="9" customFormat="1" ht="32.25">
      <c r="A13" s="118" t="s">
        <v>58</v>
      </c>
      <c r="B13" s="36" t="s">
        <v>128</v>
      </c>
      <c r="C13" s="50">
        <f>'Χρώματα &amp; Ταπετσαρίες CORSA'!D7</f>
        <v>180</v>
      </c>
      <c r="D13" s="50">
        <f>C13</f>
        <v>180</v>
      </c>
      <c r="E13" s="50">
        <f t="shared" ref="E13:E14" si="0">C13</f>
        <v>180</v>
      </c>
      <c r="F13" s="222"/>
    </row>
    <row r="14" spans="1:6" s="9" customFormat="1" ht="32.25">
      <c r="A14" s="118" t="s">
        <v>16</v>
      </c>
      <c r="B14" s="36"/>
      <c r="C14" s="50">
        <f>'Χρώματα &amp; Ταπετσαρίες CORSA'!D8</f>
        <v>480</v>
      </c>
      <c r="D14" s="50">
        <f>C14</f>
        <v>480</v>
      </c>
      <c r="E14" s="50">
        <f t="shared" si="0"/>
        <v>480</v>
      </c>
      <c r="F14" s="222"/>
    </row>
    <row r="15" spans="1:6" s="9" customFormat="1" ht="32.25">
      <c r="A15" s="104" t="s">
        <v>20</v>
      </c>
      <c r="B15" s="105"/>
      <c r="C15" s="106"/>
      <c r="D15" s="106"/>
      <c r="E15" s="106"/>
      <c r="F15" s="222"/>
    </row>
    <row r="16" spans="1:6" s="9" customFormat="1" ht="47.25">
      <c r="A16" s="282" t="s">
        <v>370</v>
      </c>
      <c r="B16" s="36" t="s">
        <v>142</v>
      </c>
      <c r="C16" s="50" t="s">
        <v>92</v>
      </c>
      <c r="D16" s="124" t="s">
        <v>21</v>
      </c>
      <c r="E16" s="124" t="s">
        <v>21</v>
      </c>
      <c r="F16" s="222"/>
    </row>
    <row r="17" spans="1:6" s="9" customFormat="1" ht="63">
      <c r="A17" s="282" t="s">
        <v>371</v>
      </c>
      <c r="B17" s="36" t="s">
        <v>143</v>
      </c>
      <c r="C17" s="50" t="s">
        <v>21</v>
      </c>
      <c r="D17" s="124" t="s">
        <v>21</v>
      </c>
      <c r="E17" s="50" t="s">
        <v>92</v>
      </c>
      <c r="F17" s="222"/>
    </row>
    <row r="18" spans="1:6" s="9" customFormat="1" ht="78.75">
      <c r="A18" s="282" t="s">
        <v>372</v>
      </c>
      <c r="B18" s="36" t="s">
        <v>144</v>
      </c>
      <c r="C18" s="50" t="s">
        <v>21</v>
      </c>
      <c r="D18" s="50" t="s">
        <v>92</v>
      </c>
      <c r="E18" s="124" t="s">
        <v>21</v>
      </c>
      <c r="F18" s="222"/>
    </row>
    <row r="19" spans="1:6" s="9" customFormat="1" ht="204.75">
      <c r="A19" s="284" t="s">
        <v>373</v>
      </c>
      <c r="B19" s="36" t="s">
        <v>309</v>
      </c>
      <c r="C19" s="50" t="s">
        <v>21</v>
      </c>
      <c r="D19" s="50">
        <f>'Προαιρ.Εξοπλισμός CORSA'!C29</f>
        <v>1750</v>
      </c>
      <c r="E19" s="124">
        <f>D19</f>
        <v>1750</v>
      </c>
      <c r="F19" s="222"/>
    </row>
    <row r="20" spans="1:6" s="9" customFormat="1" ht="32.25">
      <c r="A20" s="118" t="s">
        <v>325</v>
      </c>
      <c r="B20" s="36" t="s">
        <v>324</v>
      </c>
      <c r="C20" s="50" t="s">
        <v>21</v>
      </c>
      <c r="D20" s="50" t="s">
        <v>21</v>
      </c>
      <c r="E20" s="50" t="s">
        <v>92</v>
      </c>
      <c r="F20" s="222"/>
    </row>
    <row r="21" spans="1:6" s="9" customFormat="1" ht="32.25">
      <c r="A21" s="118" t="s">
        <v>99</v>
      </c>
      <c r="B21" s="36" t="s">
        <v>303</v>
      </c>
      <c r="C21" s="50" t="s">
        <v>92</v>
      </c>
      <c r="D21" s="50" t="s">
        <v>92</v>
      </c>
      <c r="E21" s="50" t="s">
        <v>92</v>
      </c>
      <c r="F21" s="222"/>
    </row>
    <row r="22" spans="1:6" s="9" customFormat="1" ht="32.25">
      <c r="A22" s="118" t="s">
        <v>305</v>
      </c>
      <c r="B22" s="36" t="s">
        <v>304</v>
      </c>
      <c r="C22" s="50" t="s">
        <v>92</v>
      </c>
      <c r="D22" s="50" t="s">
        <v>21</v>
      </c>
      <c r="E22" s="50" t="s">
        <v>92</v>
      </c>
      <c r="F22" s="222"/>
    </row>
    <row r="23" spans="1:6" s="9" customFormat="1" ht="32.25">
      <c r="A23" s="118" t="s">
        <v>306</v>
      </c>
      <c r="B23" s="36" t="s">
        <v>307</v>
      </c>
      <c r="C23" s="50" t="s">
        <v>21</v>
      </c>
      <c r="D23" s="50" t="s">
        <v>92</v>
      </c>
      <c r="E23" s="50" t="s">
        <v>21</v>
      </c>
      <c r="F23" s="222"/>
    </row>
    <row r="24" spans="1:6" s="9" customFormat="1" ht="32.25">
      <c r="A24" s="118" t="s">
        <v>308</v>
      </c>
      <c r="B24" s="36" t="s">
        <v>93</v>
      </c>
      <c r="C24" s="50" t="s">
        <v>92</v>
      </c>
      <c r="D24" s="50" t="s">
        <v>92</v>
      </c>
      <c r="E24" s="50" t="s">
        <v>92</v>
      </c>
      <c r="F24" s="222"/>
    </row>
    <row r="25" spans="1:6" s="9" customFormat="1" ht="32.25">
      <c r="A25" s="118" t="s">
        <v>360</v>
      </c>
      <c r="B25" s="36" t="s">
        <v>236</v>
      </c>
      <c r="C25" s="50">
        <f>'Προαιρ.Εξοπλισμός CORSA'!C5</f>
        <v>100</v>
      </c>
      <c r="D25" s="50">
        <v>100</v>
      </c>
      <c r="E25" s="50">
        <v>100</v>
      </c>
      <c r="F25" s="222"/>
    </row>
    <row r="26" spans="1:6" s="9" customFormat="1" ht="32.25">
      <c r="A26" s="118" t="s">
        <v>337</v>
      </c>
      <c r="B26" s="36" t="s">
        <v>314</v>
      </c>
      <c r="C26" s="50">
        <f>'Προαιρ.Εξοπλισμός CORSA'!C6</f>
        <v>120</v>
      </c>
      <c r="D26" s="124" t="s">
        <v>92</v>
      </c>
      <c r="E26" s="124" t="s">
        <v>92</v>
      </c>
      <c r="F26" s="222"/>
    </row>
    <row r="27" spans="1:6" s="9" customFormat="1" ht="47.25">
      <c r="A27" s="282" t="s">
        <v>369</v>
      </c>
      <c r="B27" s="36" t="s">
        <v>238</v>
      </c>
      <c r="C27" s="50">
        <f>'Προαιρ.Εξοπλισμός CORSA'!C28</f>
        <v>150</v>
      </c>
      <c r="D27" s="124">
        <f>C27</f>
        <v>150</v>
      </c>
      <c r="E27" s="124">
        <f>D27</f>
        <v>150</v>
      </c>
      <c r="F27" s="222"/>
    </row>
    <row r="28" spans="1:6" s="9" customFormat="1" ht="32.25">
      <c r="A28" s="104" t="s">
        <v>23</v>
      </c>
      <c r="B28" s="105"/>
      <c r="C28" s="106"/>
      <c r="D28" s="106"/>
      <c r="E28" s="106"/>
      <c r="F28" s="222"/>
    </row>
    <row r="29" spans="1:6" s="9" customFormat="1" ht="32.25">
      <c r="A29" s="118" t="s">
        <v>362</v>
      </c>
      <c r="B29" s="36" t="s">
        <v>361</v>
      </c>
      <c r="C29" s="50" t="s">
        <v>92</v>
      </c>
      <c r="D29" s="50" t="s">
        <v>92</v>
      </c>
      <c r="E29" s="50" t="s">
        <v>92</v>
      </c>
      <c r="F29" s="222"/>
    </row>
    <row r="30" spans="1:6" s="9" customFormat="1" ht="32.25">
      <c r="A30" s="118" t="s">
        <v>358</v>
      </c>
      <c r="B30" s="36" t="s">
        <v>357</v>
      </c>
      <c r="C30" s="50" t="s">
        <v>21</v>
      </c>
      <c r="D30" s="50" t="s">
        <v>92</v>
      </c>
      <c r="E30" s="50" t="s">
        <v>92</v>
      </c>
      <c r="F30" s="222"/>
    </row>
    <row r="31" spans="1:6" s="9" customFormat="1" ht="32.25">
      <c r="A31" s="118" t="s">
        <v>71</v>
      </c>
      <c r="B31" s="36"/>
      <c r="C31" s="50" t="s">
        <v>92</v>
      </c>
      <c r="D31" s="50" t="s">
        <v>92</v>
      </c>
      <c r="E31" s="50" t="s">
        <v>92</v>
      </c>
      <c r="F31" s="222"/>
    </row>
    <row r="32" spans="1:6" s="9" customFormat="1" ht="32.25">
      <c r="A32" s="118" t="s">
        <v>72</v>
      </c>
      <c r="B32" s="36" t="s">
        <v>65</v>
      </c>
      <c r="C32" s="50" t="s">
        <v>92</v>
      </c>
      <c r="D32" s="50" t="s">
        <v>92</v>
      </c>
      <c r="E32" s="50" t="s">
        <v>92</v>
      </c>
      <c r="F32" s="222"/>
    </row>
    <row r="33" spans="1:6" s="9" customFormat="1" ht="32.25">
      <c r="A33" s="104" t="s">
        <v>55</v>
      </c>
      <c r="B33" s="105"/>
      <c r="C33" s="106"/>
      <c r="D33" s="106"/>
      <c r="E33" s="106"/>
      <c r="F33" s="222"/>
    </row>
    <row r="34" spans="1:6" s="9" customFormat="1" ht="32.25">
      <c r="A34" s="118" t="s">
        <v>284</v>
      </c>
      <c r="B34" s="36" t="s">
        <v>279</v>
      </c>
      <c r="C34" s="124" t="s">
        <v>92</v>
      </c>
      <c r="D34" s="124" t="s">
        <v>21</v>
      </c>
      <c r="E34" s="124" t="s">
        <v>21</v>
      </c>
      <c r="F34" s="222"/>
    </row>
    <row r="35" spans="1:6" s="9" customFormat="1" ht="32.25">
      <c r="A35" s="118" t="s">
        <v>285</v>
      </c>
      <c r="B35" s="36" t="s">
        <v>232</v>
      </c>
      <c r="C35" s="124">
        <f>'Προαιρ.Εξοπλισμός CORSA'!C7</f>
        <v>400</v>
      </c>
      <c r="D35" s="124" t="s">
        <v>92</v>
      </c>
      <c r="E35" s="124" t="s">
        <v>92</v>
      </c>
      <c r="F35" s="222"/>
    </row>
    <row r="36" spans="1:6" s="9" customFormat="1" ht="32.25">
      <c r="A36" s="118" t="s">
        <v>286</v>
      </c>
      <c r="B36" s="36" t="s">
        <v>280</v>
      </c>
      <c r="C36" s="124">
        <f>'Προαιρ.Εξοπλισμός CORSA'!C8</f>
        <v>1200</v>
      </c>
      <c r="D36" s="124">
        <f>'Προαιρ.Εξοπλισμός CORSA'!C9</f>
        <v>750</v>
      </c>
      <c r="E36" s="124">
        <f>D36</f>
        <v>750</v>
      </c>
      <c r="F36" s="222"/>
    </row>
    <row r="37" spans="1:6" s="9" customFormat="1" ht="32.25">
      <c r="A37" s="118" t="s">
        <v>338</v>
      </c>
      <c r="B37" s="36" t="s">
        <v>69</v>
      </c>
      <c r="C37" s="124" t="s">
        <v>21</v>
      </c>
      <c r="D37" s="124" t="s">
        <v>302</v>
      </c>
      <c r="E37" s="124" t="str">
        <f>D37</f>
        <v>P</v>
      </c>
      <c r="F37" s="222"/>
    </row>
    <row r="38" spans="1:6" s="9" customFormat="1" ht="32.25">
      <c r="A38" s="118" t="s">
        <v>281</v>
      </c>
      <c r="B38" s="36" t="s">
        <v>282</v>
      </c>
      <c r="C38" s="50" t="s">
        <v>92</v>
      </c>
      <c r="D38" s="50" t="s">
        <v>21</v>
      </c>
      <c r="E38" s="124" t="s">
        <v>21</v>
      </c>
      <c r="F38" s="222"/>
    </row>
    <row r="39" spans="1:6" s="9" customFormat="1" ht="32.25">
      <c r="A39" s="118" t="s">
        <v>327</v>
      </c>
      <c r="B39" s="36" t="s">
        <v>283</v>
      </c>
      <c r="C39" s="50" t="s">
        <v>21</v>
      </c>
      <c r="D39" s="50" t="s">
        <v>92</v>
      </c>
      <c r="E39" s="124" t="s">
        <v>92</v>
      </c>
      <c r="F39" s="222"/>
    </row>
    <row r="40" spans="1:6" s="9" customFormat="1" ht="32.25">
      <c r="A40" s="104" t="s">
        <v>49</v>
      </c>
      <c r="B40" s="105"/>
      <c r="C40" s="106"/>
      <c r="D40" s="106"/>
      <c r="E40" s="106"/>
      <c r="F40" s="222"/>
    </row>
    <row r="41" spans="1:6" s="9" customFormat="1" ht="32.25">
      <c r="A41" s="118" t="s">
        <v>73</v>
      </c>
      <c r="B41" s="36" t="s">
        <v>287</v>
      </c>
      <c r="C41" s="50" t="s">
        <v>92</v>
      </c>
      <c r="D41" s="50" t="s">
        <v>92</v>
      </c>
      <c r="E41" s="50" t="s">
        <v>92</v>
      </c>
      <c r="F41" s="222"/>
    </row>
    <row r="42" spans="1:6" s="9" customFormat="1" ht="32.25">
      <c r="A42" s="118" t="s">
        <v>97</v>
      </c>
      <c r="B42" s="36" t="s">
        <v>237</v>
      </c>
      <c r="C42" s="50" t="s">
        <v>21</v>
      </c>
      <c r="D42" s="50">
        <f>'Προαιρ.Εξοπλισμός CORSA'!C10</f>
        <v>280</v>
      </c>
      <c r="E42" s="124">
        <f>D42</f>
        <v>280</v>
      </c>
      <c r="F42" s="222"/>
    </row>
    <row r="43" spans="1:6" s="9" customFormat="1" ht="32.25">
      <c r="A43" s="118" t="s">
        <v>339</v>
      </c>
      <c r="B43" s="36" t="s">
        <v>54</v>
      </c>
      <c r="C43" s="50" t="s">
        <v>92</v>
      </c>
      <c r="D43" s="50" t="s">
        <v>21</v>
      </c>
      <c r="E43" s="124" t="s">
        <v>21</v>
      </c>
      <c r="F43" s="222"/>
    </row>
    <row r="44" spans="1:6" s="9" customFormat="1" ht="32.25">
      <c r="A44" s="118" t="s">
        <v>288</v>
      </c>
      <c r="B44" s="36" t="s">
        <v>233</v>
      </c>
      <c r="C44" s="50">
        <f>'Προαιρ.Εξοπλισμός CORSA'!C11</f>
        <v>380</v>
      </c>
      <c r="D44" s="50" t="s">
        <v>92</v>
      </c>
      <c r="E44" s="50" t="s">
        <v>92</v>
      </c>
      <c r="F44" s="222"/>
    </row>
    <row r="45" spans="1:6" s="9" customFormat="1" ht="32.25">
      <c r="A45" s="282" t="s">
        <v>289</v>
      </c>
      <c r="B45" s="281" t="s">
        <v>290</v>
      </c>
      <c r="C45" s="154" t="s">
        <v>21</v>
      </c>
      <c r="D45" s="154">
        <f>'Προαιρ.Εξοπλισμός CORSA'!C12</f>
        <v>700</v>
      </c>
      <c r="E45" s="283">
        <f>D45</f>
        <v>700</v>
      </c>
      <c r="F45" s="222"/>
    </row>
    <row r="46" spans="1:6" s="9" customFormat="1" ht="32.25">
      <c r="A46" s="282" t="s">
        <v>291</v>
      </c>
      <c r="B46" s="281" t="s">
        <v>64</v>
      </c>
      <c r="C46" s="154" t="s">
        <v>92</v>
      </c>
      <c r="D46" s="154" t="s">
        <v>21</v>
      </c>
      <c r="E46" s="283" t="s">
        <v>92</v>
      </c>
      <c r="F46" s="222"/>
    </row>
    <row r="47" spans="1:6" s="9" customFormat="1" ht="32.25">
      <c r="A47" s="282" t="s">
        <v>340</v>
      </c>
      <c r="B47" s="281" t="s">
        <v>310</v>
      </c>
      <c r="C47" s="154" t="s">
        <v>302</v>
      </c>
      <c r="D47" s="154" t="s">
        <v>92</v>
      </c>
      <c r="E47" s="154" t="s">
        <v>302</v>
      </c>
      <c r="F47" s="222"/>
    </row>
    <row r="48" spans="1:6" s="9" customFormat="1" ht="32.25">
      <c r="A48" s="282" t="s">
        <v>348</v>
      </c>
      <c r="B48" s="281" t="s">
        <v>341</v>
      </c>
      <c r="C48" s="283" t="s">
        <v>92</v>
      </c>
      <c r="D48" s="283" t="s">
        <v>92</v>
      </c>
      <c r="E48" s="283" t="s">
        <v>92</v>
      </c>
      <c r="F48" s="222"/>
    </row>
    <row r="49" spans="1:6" s="9" customFormat="1" ht="32.25">
      <c r="A49" s="282" t="s">
        <v>347</v>
      </c>
      <c r="B49" s="281" t="s">
        <v>346</v>
      </c>
      <c r="C49" s="283" t="s">
        <v>302</v>
      </c>
      <c r="D49" s="283" t="s">
        <v>92</v>
      </c>
      <c r="E49" s="283" t="s">
        <v>92</v>
      </c>
      <c r="F49" s="222"/>
    </row>
    <row r="50" spans="1:6" s="9" customFormat="1" ht="32.25">
      <c r="A50" s="282" t="s">
        <v>335</v>
      </c>
      <c r="B50" s="281" t="s">
        <v>294</v>
      </c>
      <c r="C50" s="283" t="s">
        <v>92</v>
      </c>
      <c r="D50" s="283" t="s">
        <v>92</v>
      </c>
      <c r="E50" s="283" t="s">
        <v>92</v>
      </c>
      <c r="F50" s="222"/>
    </row>
    <row r="51" spans="1:6" s="9" customFormat="1" ht="32.25">
      <c r="A51" s="282" t="s">
        <v>374</v>
      </c>
      <c r="B51" s="281" t="s">
        <v>311</v>
      </c>
      <c r="C51" s="154" t="s">
        <v>92</v>
      </c>
      <c r="D51" s="154" t="s">
        <v>92</v>
      </c>
      <c r="E51" s="154" t="s">
        <v>92</v>
      </c>
      <c r="F51" s="222"/>
    </row>
    <row r="52" spans="1:6" s="9" customFormat="1" ht="32.25">
      <c r="A52" s="282" t="s">
        <v>312</v>
      </c>
      <c r="B52" s="281" t="s">
        <v>313</v>
      </c>
      <c r="C52" s="154" t="s">
        <v>92</v>
      </c>
      <c r="D52" s="154" t="s">
        <v>92</v>
      </c>
      <c r="E52" s="154" t="s">
        <v>92</v>
      </c>
      <c r="F52" s="222"/>
    </row>
    <row r="53" spans="1:6" s="9" customFormat="1" ht="32.25">
      <c r="A53" s="282" t="s">
        <v>316</v>
      </c>
      <c r="B53" s="281" t="s">
        <v>95</v>
      </c>
      <c r="C53" s="154" t="s">
        <v>92</v>
      </c>
      <c r="D53" s="154" t="s">
        <v>92</v>
      </c>
      <c r="E53" s="154" t="s">
        <v>92</v>
      </c>
      <c r="F53" s="222"/>
    </row>
    <row r="54" spans="1:6" s="9" customFormat="1" ht="32.25">
      <c r="A54" s="282" t="s">
        <v>320</v>
      </c>
      <c r="B54" s="281" t="s">
        <v>321</v>
      </c>
      <c r="C54" s="154" t="s">
        <v>21</v>
      </c>
      <c r="D54" s="154" t="s">
        <v>21</v>
      </c>
      <c r="E54" s="154" t="s">
        <v>92</v>
      </c>
      <c r="F54" s="222"/>
    </row>
    <row r="55" spans="1:6" s="9" customFormat="1" ht="32.25">
      <c r="A55" s="282" t="s">
        <v>323</v>
      </c>
      <c r="B55" s="281" t="s">
        <v>322</v>
      </c>
      <c r="C55" s="154" t="s">
        <v>92</v>
      </c>
      <c r="D55" s="154" t="s">
        <v>92</v>
      </c>
      <c r="E55" s="154" t="s">
        <v>92</v>
      </c>
      <c r="F55" s="222"/>
    </row>
    <row r="56" spans="1:6" s="9" customFormat="1" ht="32.25">
      <c r="A56" s="282" t="s">
        <v>342</v>
      </c>
      <c r="B56" s="281" t="s">
        <v>326</v>
      </c>
      <c r="C56" s="154">
        <f>'Προαιρ.Εξοπλισμός CORSA'!C13</f>
        <v>100</v>
      </c>
      <c r="D56" s="154" t="s">
        <v>92</v>
      </c>
      <c r="E56" s="154">
        <f>C56</f>
        <v>100</v>
      </c>
      <c r="F56" s="222"/>
    </row>
    <row r="57" spans="1:6" s="9" customFormat="1" ht="32.25">
      <c r="A57" s="282" t="s">
        <v>329</v>
      </c>
      <c r="B57" s="281" t="s">
        <v>330</v>
      </c>
      <c r="C57" s="154" t="s">
        <v>92</v>
      </c>
      <c r="D57" s="154" t="s">
        <v>92</v>
      </c>
      <c r="E57" s="154" t="s">
        <v>92</v>
      </c>
      <c r="F57" s="222"/>
    </row>
    <row r="58" spans="1:6" s="9" customFormat="1" ht="32.25">
      <c r="A58" s="282" t="s">
        <v>343</v>
      </c>
      <c r="B58" s="281" t="s">
        <v>293</v>
      </c>
      <c r="C58" s="283" t="s">
        <v>21</v>
      </c>
      <c r="D58" s="283" t="s">
        <v>92</v>
      </c>
      <c r="E58" s="283" t="s">
        <v>21</v>
      </c>
      <c r="F58" s="222"/>
    </row>
    <row r="59" spans="1:6" s="9" customFormat="1" ht="32.25">
      <c r="A59" s="282" t="s">
        <v>359</v>
      </c>
      <c r="B59" s="281" t="s">
        <v>98</v>
      </c>
      <c r="C59" s="283" t="s">
        <v>92</v>
      </c>
      <c r="D59" s="283" t="s">
        <v>92</v>
      </c>
      <c r="E59" s="283" t="s">
        <v>92</v>
      </c>
      <c r="F59" s="222"/>
    </row>
    <row r="60" spans="1:6" s="9" customFormat="1" ht="32.25">
      <c r="A60" s="282" t="s">
        <v>328</v>
      </c>
      <c r="B60" s="281"/>
      <c r="C60" s="154" t="s">
        <v>21</v>
      </c>
      <c r="D60" s="154" t="s">
        <v>21</v>
      </c>
      <c r="E60" s="154" t="s">
        <v>92</v>
      </c>
      <c r="F60" s="222"/>
    </row>
    <row r="61" spans="1:6" s="9" customFormat="1" ht="32.25">
      <c r="A61" s="118" t="s">
        <v>332</v>
      </c>
      <c r="B61" s="36" t="s">
        <v>331</v>
      </c>
      <c r="C61" s="50" t="s">
        <v>21</v>
      </c>
      <c r="D61" s="50" t="s">
        <v>21</v>
      </c>
      <c r="E61" s="50" t="s">
        <v>92</v>
      </c>
      <c r="F61" s="222"/>
    </row>
    <row r="62" spans="1:6" s="9" customFormat="1" ht="32.25">
      <c r="A62" s="104" t="s">
        <v>56</v>
      </c>
      <c r="B62" s="105"/>
      <c r="C62" s="106"/>
      <c r="D62" s="106"/>
      <c r="E62" s="106"/>
      <c r="F62" s="222"/>
    </row>
    <row r="63" spans="1:6" s="9" customFormat="1" ht="110.25">
      <c r="A63" s="280" t="s">
        <v>375</v>
      </c>
      <c r="B63" s="281" t="s">
        <v>63</v>
      </c>
      <c r="C63" s="154" t="s">
        <v>92</v>
      </c>
      <c r="D63" s="154" t="s">
        <v>92</v>
      </c>
      <c r="E63" s="154" t="s">
        <v>92</v>
      </c>
      <c r="F63" s="222"/>
    </row>
    <row r="64" spans="1:6" s="9" customFormat="1" ht="63">
      <c r="A64" s="280" t="s">
        <v>378</v>
      </c>
      <c r="B64" s="281" t="s">
        <v>295</v>
      </c>
      <c r="C64" s="154" t="s">
        <v>21</v>
      </c>
      <c r="D64" s="154">
        <f>'Προαιρ.Εξοπλισμός CORSA'!C15</f>
        <v>450</v>
      </c>
      <c r="E64" s="154" t="s">
        <v>92</v>
      </c>
      <c r="F64" s="222"/>
    </row>
    <row r="65" spans="1:6" s="9" customFormat="1" ht="63">
      <c r="A65" s="282" t="s">
        <v>344</v>
      </c>
      <c r="B65" s="281" t="s">
        <v>231</v>
      </c>
      <c r="C65" s="154">
        <f>'Προαιρ.Εξοπλισμός CORSA'!C16</f>
        <v>200</v>
      </c>
      <c r="D65" s="283" t="s">
        <v>92</v>
      </c>
      <c r="E65" s="283">
        <f>C65</f>
        <v>200</v>
      </c>
      <c r="F65" s="222"/>
    </row>
    <row r="66" spans="1:6" s="9" customFormat="1" ht="78.75">
      <c r="A66" s="282" t="s">
        <v>390</v>
      </c>
      <c r="B66" s="281" t="s">
        <v>230</v>
      </c>
      <c r="C66" s="154">
        <f>'Προαιρ.Εξοπλισμός CORSA'!C17</f>
        <v>350</v>
      </c>
      <c r="D66" s="154" t="s">
        <v>21</v>
      </c>
      <c r="E66" s="283" t="s">
        <v>21</v>
      </c>
      <c r="F66" s="222"/>
    </row>
    <row r="67" spans="1:6" s="9" customFormat="1" ht="63">
      <c r="A67" s="282" t="s">
        <v>345</v>
      </c>
      <c r="B67" s="281" t="s">
        <v>296</v>
      </c>
      <c r="C67" s="154">
        <f>'Προαιρ.Εξοπλισμός CORSA'!C18</f>
        <v>600</v>
      </c>
      <c r="D67" s="154" t="s">
        <v>21</v>
      </c>
      <c r="E67" s="283" t="s">
        <v>21</v>
      </c>
      <c r="F67" s="222"/>
    </row>
    <row r="68" spans="1:6" s="9" customFormat="1" ht="110.25">
      <c r="A68" s="282" t="s">
        <v>391</v>
      </c>
      <c r="B68" s="281" t="s">
        <v>297</v>
      </c>
      <c r="C68" s="154" t="s">
        <v>21</v>
      </c>
      <c r="D68" s="154">
        <f>'Προαιρ.Εξοπλισμός CORSA'!C19</f>
        <v>1200</v>
      </c>
      <c r="E68" s="283">
        <f>D68</f>
        <v>1200</v>
      </c>
      <c r="F68" s="222"/>
    </row>
    <row r="69" spans="1:6" s="9" customFormat="1" ht="32.25">
      <c r="A69" s="282" t="s">
        <v>349</v>
      </c>
      <c r="B69" s="281" t="s">
        <v>298</v>
      </c>
      <c r="C69" s="154">
        <f>'Προαιρ.Εξοπλισμός CORSA'!C20</f>
        <v>550</v>
      </c>
      <c r="D69" s="154">
        <f>'Προαιρ.Εξοπλισμός CORSA'!C22</f>
        <v>500</v>
      </c>
      <c r="E69" s="283">
        <f t="shared" ref="E69:E74" si="1">D69</f>
        <v>500</v>
      </c>
      <c r="F69" s="222"/>
    </row>
    <row r="70" spans="1:6" s="9" customFormat="1" ht="32.25">
      <c r="A70" s="282" t="s">
        <v>350</v>
      </c>
      <c r="B70" s="281" t="s">
        <v>299</v>
      </c>
      <c r="C70" s="154">
        <f>C69</f>
        <v>550</v>
      </c>
      <c r="D70" s="154">
        <f>D69</f>
        <v>500</v>
      </c>
      <c r="E70" s="283">
        <f t="shared" si="1"/>
        <v>500</v>
      </c>
      <c r="F70" s="222"/>
    </row>
    <row r="71" spans="1:6" s="9" customFormat="1" ht="47.25">
      <c r="A71" s="282" t="s">
        <v>351</v>
      </c>
      <c r="B71" s="281" t="s">
        <v>239</v>
      </c>
      <c r="C71" s="154">
        <f>'Προαιρ.Εξοπλισμός CORSA'!C24</f>
        <v>450</v>
      </c>
      <c r="D71" s="154">
        <f>C71</f>
        <v>450</v>
      </c>
      <c r="E71" s="283">
        <f t="shared" si="1"/>
        <v>450</v>
      </c>
      <c r="F71" s="222"/>
    </row>
    <row r="72" spans="1:6" s="9" customFormat="1" ht="78.75">
      <c r="A72" s="282" t="s">
        <v>352</v>
      </c>
      <c r="B72" s="281" t="s">
        <v>300</v>
      </c>
      <c r="C72" s="154" t="s">
        <v>21</v>
      </c>
      <c r="D72" s="154">
        <f>'Προαιρ.Εξοπλισμός CORSA'!C25</f>
        <v>700</v>
      </c>
      <c r="E72" s="283">
        <f t="shared" si="1"/>
        <v>700</v>
      </c>
      <c r="F72" s="222"/>
    </row>
    <row r="73" spans="1:6" s="9" customFormat="1" ht="94.5">
      <c r="A73" s="282" t="s">
        <v>376</v>
      </c>
      <c r="B73" s="281" t="s">
        <v>301</v>
      </c>
      <c r="C73" s="154" t="s">
        <v>21</v>
      </c>
      <c r="D73" s="154">
        <f>'Προαιρ.Εξοπλισμός CORSA'!C26</f>
        <v>900</v>
      </c>
      <c r="E73" s="283">
        <f t="shared" si="1"/>
        <v>900</v>
      </c>
      <c r="F73" s="222"/>
    </row>
    <row r="74" spans="1:6" s="9" customFormat="1" ht="78.75">
      <c r="A74" s="282" t="s">
        <v>377</v>
      </c>
      <c r="B74" s="281" t="s">
        <v>319</v>
      </c>
      <c r="C74" s="154" t="s">
        <v>21</v>
      </c>
      <c r="D74" s="154">
        <f>'Προαιρ.Εξοπλισμός CORSA'!C27</f>
        <v>650</v>
      </c>
      <c r="E74" s="283">
        <f t="shared" si="1"/>
        <v>650</v>
      </c>
      <c r="F74" s="222"/>
    </row>
    <row r="75" spans="1:6" s="9" customFormat="1" ht="184.5" customHeight="1">
      <c r="A75" s="234" t="s">
        <v>53</v>
      </c>
      <c r="B75" s="235"/>
      <c r="C75" s="235"/>
      <c r="D75" s="235"/>
      <c r="E75" s="235"/>
      <c r="F75" s="222"/>
    </row>
    <row r="76" spans="1:6" s="9" customFormat="1" ht="32.25">
      <c r="A76" s="15"/>
      <c r="B76" s="117"/>
      <c r="C76" s="18"/>
      <c r="D76" s="164"/>
      <c r="E76" s="71"/>
      <c r="F76" s="222"/>
    </row>
    <row r="77" spans="1:6" s="6" customFormat="1" ht="32.25">
      <c r="A77" s="16"/>
      <c r="B77" s="122"/>
      <c r="C77" s="13"/>
      <c r="D77" s="13"/>
      <c r="E77" s="13"/>
      <c r="F77" s="223"/>
    </row>
    <row r="78" spans="1:6" ht="77.25" customHeight="1"/>
    <row r="79" spans="1:6" ht="77.25" customHeight="1"/>
    <row r="80" spans="1:6" ht="77.25" customHeight="1"/>
    <row r="81" ht="77.25" customHeight="1"/>
    <row r="82" ht="77.25" customHeight="1"/>
    <row r="83" ht="180" customHeight="1"/>
  </sheetData>
  <mergeCells count="1">
    <mergeCell ref="A75:E75"/>
  </mergeCells>
  <printOptions horizontalCentered="1"/>
  <pageMargins left="0.19685039370078741" right="0.19685039370078741" top="0.39370078740157483" bottom="0.39370078740157483" header="0.27559055118110237" footer="0.31496062992125984"/>
  <pageSetup paperSize="9" scale="65" fitToHeight="7" orientation="landscape" r:id="rId1"/>
  <headerFooter alignWithMargins="0">
    <oddFooter>&amp;C&amp;P ΑΠΟ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AK1295"/>
  <sheetViews>
    <sheetView showGridLines="0" zoomScaleNormal="100" zoomScaleSheetLayoutView="70" workbookViewId="0">
      <selection activeCell="A5" sqref="A5:A14"/>
    </sheetView>
  </sheetViews>
  <sheetFormatPr defaultColWidth="7.5" defaultRowHeight="0" customHeight="1" zeroHeight="1"/>
  <cols>
    <col min="1" max="1" width="39.125" style="55" customWidth="1"/>
    <col min="2" max="2" width="13.75" style="55" customWidth="1"/>
    <col min="3" max="3" width="11.625" style="55" customWidth="1"/>
    <col min="4" max="4" width="13.875" style="57" customWidth="1"/>
    <col min="5" max="5" width="15" style="57" customWidth="1"/>
    <col min="6" max="6" width="15.625" style="58" customWidth="1"/>
    <col min="7" max="7" width="15.625" style="55" customWidth="1"/>
    <col min="8" max="11" width="14.625" style="5" customWidth="1"/>
    <col min="12" max="12" width="14.5" style="3" hidden="1" customWidth="1"/>
    <col min="13" max="13" width="3" style="3" customWidth="1"/>
    <col min="14" max="14" width="8.625" style="159" customWidth="1"/>
    <col min="15" max="15" width="6.625" style="55" customWidth="1"/>
    <col min="16" max="16" width="7" style="55" customWidth="1"/>
    <col min="17" max="20" width="6" style="159" bestFit="1" customWidth="1"/>
    <col min="21" max="21" width="7" style="159" bestFit="1" customWidth="1"/>
    <col min="22" max="22" width="7" style="55" bestFit="1" customWidth="1"/>
    <col min="23" max="23" width="9.125" style="55" bestFit="1" customWidth="1"/>
    <col min="24" max="24" width="4.5" style="55" bestFit="1" customWidth="1"/>
    <col min="25" max="25" width="9.5" style="55" bestFit="1" customWidth="1"/>
    <col min="26" max="27" width="9.875" style="55" bestFit="1" customWidth="1"/>
    <col min="28" max="28" width="5.375" style="55" bestFit="1" customWidth="1"/>
    <col min="29" max="29" width="29.875" style="191" bestFit="1" customWidth="1"/>
    <col min="30" max="30" width="17.375" style="55" bestFit="1" customWidth="1"/>
    <col min="31" max="36" width="7.5" style="55"/>
    <col min="37" max="37" width="9.125" style="196" bestFit="1" customWidth="1"/>
    <col min="38" max="38" width="7.625" style="55" customWidth="1"/>
    <col min="39" max="39" width="9.25" style="55" bestFit="1" customWidth="1"/>
    <col min="40" max="16384" width="7.5" style="55"/>
  </cols>
  <sheetData>
    <row r="1" spans="1:13" ht="69" customHeight="1">
      <c r="A1" s="97" t="s">
        <v>110</v>
      </c>
      <c r="B1" s="98"/>
      <c r="C1" s="98"/>
      <c r="D1" s="98"/>
      <c r="E1" s="98"/>
      <c r="F1" s="98"/>
      <c r="G1" s="98"/>
      <c r="H1" s="98"/>
      <c r="I1" s="98"/>
      <c r="J1" s="98"/>
      <c r="K1" s="99"/>
      <c r="L1" s="92"/>
    </row>
    <row r="2" spans="1:13" ht="14.25" customHeight="1">
      <c r="A2" s="59"/>
      <c r="B2" s="59"/>
      <c r="C2" s="59"/>
      <c r="D2" s="60"/>
      <c r="E2" s="60"/>
      <c r="F2" s="61"/>
      <c r="G2" s="62"/>
      <c r="H2" s="63"/>
      <c r="I2" s="63"/>
      <c r="J2" s="63"/>
      <c r="K2" s="63"/>
      <c r="L2" s="92"/>
    </row>
    <row r="3" spans="1:13" s="4" customFormat="1" ht="35.1" customHeight="1">
      <c r="A3" s="243" t="s">
        <v>3</v>
      </c>
      <c r="B3" s="244" t="s">
        <v>88</v>
      </c>
      <c r="C3" s="244" t="s">
        <v>5</v>
      </c>
      <c r="D3" s="244" t="s">
        <v>6</v>
      </c>
      <c r="E3" s="245" t="s">
        <v>7</v>
      </c>
      <c r="F3" s="245" t="s">
        <v>8</v>
      </c>
      <c r="G3" s="245" t="s">
        <v>9</v>
      </c>
      <c r="H3" s="245" t="s">
        <v>10</v>
      </c>
      <c r="I3" s="244" t="s">
        <v>11</v>
      </c>
      <c r="J3" s="244"/>
      <c r="K3" s="244"/>
      <c r="L3" s="93"/>
    </row>
    <row r="4" spans="1:13" s="4" customFormat="1" ht="37.5">
      <c r="A4" s="243"/>
      <c r="B4" s="244"/>
      <c r="C4" s="244"/>
      <c r="D4" s="244"/>
      <c r="E4" s="245"/>
      <c r="F4" s="245"/>
      <c r="G4" s="245"/>
      <c r="H4" s="245"/>
      <c r="I4" s="100" t="s">
        <v>12</v>
      </c>
      <c r="J4" s="100" t="s">
        <v>13</v>
      </c>
      <c r="K4" s="100" t="s">
        <v>14</v>
      </c>
      <c r="L4" s="115" t="s">
        <v>89</v>
      </c>
    </row>
    <row r="5" spans="1:13" s="56" customFormat="1" ht="24" customHeight="1">
      <c r="A5" s="211" t="s">
        <v>111</v>
      </c>
      <c r="B5" s="212" t="s">
        <v>151</v>
      </c>
      <c r="C5" s="213">
        <v>95.2</v>
      </c>
      <c r="D5" s="214">
        <f t="shared" ref="D5:D14" si="0">IF(C5&lt;=100,L5*95%,(IF(C5&lt;=120,L5*100%,(IF(C5&lt;=140,L5*110%,(IF(C5&lt;=160,L5*120%,(IF(C5&lt;=180,L5*130%,(IF(C5&lt;=200,L5*140%,(IF(C5&lt;=250,L5*160%,(IF(C5&gt;=251,L5*200%,"E2")))))))))))))))</f>
        <v>3.7999999999999999E-2</v>
      </c>
      <c r="E5" s="65">
        <f>SUM(F5:H5)</f>
        <v>13580</v>
      </c>
      <c r="F5" s="215">
        <v>10625.978090766823</v>
      </c>
      <c r="G5" s="64">
        <f>F5*24%</f>
        <v>2550.2347417840374</v>
      </c>
      <c r="H5" s="64">
        <f>F5*D5</f>
        <v>403.78716744913925</v>
      </c>
      <c r="I5" s="169">
        <v>1199</v>
      </c>
      <c r="J5" s="64">
        <f t="shared" ref="J5:J14" si="1">F5+G5</f>
        <v>13176.21283255086</v>
      </c>
      <c r="K5" s="64">
        <f t="shared" ref="K5:K14" si="2">F5+G5</f>
        <v>13176.21283255086</v>
      </c>
      <c r="L5" s="114">
        <f t="shared" ref="L5:L14" si="3">IF(F5&lt;=14000,4%,(IF(F5&lt;=17000,8%,(IF(F5&lt;=20000,16%,(IF(F5&lt;=25000,24%,(IF(F5&gt;=25001,32%,"Zafira Life")))))))))</f>
        <v>0.04</v>
      </c>
    </row>
    <row r="6" spans="1:13" s="56" customFormat="1" ht="24" customHeight="1">
      <c r="A6" s="211" t="s">
        <v>112</v>
      </c>
      <c r="B6" s="212" t="s">
        <v>152</v>
      </c>
      <c r="C6" s="213">
        <v>101.6</v>
      </c>
      <c r="D6" s="214">
        <f t="shared" si="0"/>
        <v>0.04</v>
      </c>
      <c r="E6" s="65">
        <f t="shared" ref="E6:E14" si="4">SUM(F6:H6)</f>
        <v>14380</v>
      </c>
      <c r="F6" s="215">
        <v>11234.375</v>
      </c>
      <c r="G6" s="64">
        <f>F6*24%</f>
        <v>2696.25</v>
      </c>
      <c r="H6" s="64">
        <f>F6*D6</f>
        <v>449.375</v>
      </c>
      <c r="I6" s="169">
        <v>1199</v>
      </c>
      <c r="J6" s="64">
        <f t="shared" si="1"/>
        <v>13930.625</v>
      </c>
      <c r="K6" s="64">
        <f t="shared" si="2"/>
        <v>13930.625</v>
      </c>
      <c r="L6" s="114">
        <f t="shared" si="3"/>
        <v>0.04</v>
      </c>
    </row>
    <row r="7" spans="1:13" s="56" customFormat="1" ht="24" customHeight="1">
      <c r="A7" s="211" t="s">
        <v>113</v>
      </c>
      <c r="B7" s="212" t="s">
        <v>153</v>
      </c>
      <c r="C7" s="213">
        <v>89</v>
      </c>
      <c r="D7" s="214">
        <f t="shared" si="0"/>
        <v>3.7999999999999999E-2</v>
      </c>
      <c r="E7" s="65">
        <f t="shared" si="4"/>
        <v>15980</v>
      </c>
      <c r="F7" s="215">
        <v>12503.912363067293</v>
      </c>
      <c r="G7" s="64">
        <f t="shared" ref="G7" si="5">F7*24%</f>
        <v>3000.93896713615</v>
      </c>
      <c r="H7" s="64">
        <f t="shared" ref="H7" si="6">F7*D7</f>
        <v>475.1486697965571</v>
      </c>
      <c r="I7" s="169">
        <v>1499</v>
      </c>
      <c r="J7" s="64">
        <f>F7+G7</f>
        <v>15504.851330203443</v>
      </c>
      <c r="K7" s="64">
        <f>F7+G7</f>
        <v>15504.851330203443</v>
      </c>
      <c r="L7" s="114">
        <f t="shared" si="3"/>
        <v>0.04</v>
      </c>
    </row>
    <row r="8" spans="1:13" s="56" customFormat="1" ht="24" customHeight="1">
      <c r="A8" s="211" t="s">
        <v>114</v>
      </c>
      <c r="B8" s="212" t="s">
        <v>154</v>
      </c>
      <c r="C8" s="213">
        <v>95.2</v>
      </c>
      <c r="D8" s="214">
        <f t="shared" si="0"/>
        <v>3.7999999999999999E-2</v>
      </c>
      <c r="E8" s="65">
        <f t="shared" si="4"/>
        <v>14579.999999999998</v>
      </c>
      <c r="F8" s="215">
        <v>11408.450704225352</v>
      </c>
      <c r="G8" s="64">
        <f>F8*24%</f>
        <v>2738.0281690140841</v>
      </c>
      <c r="H8" s="64">
        <f>F8*D8</f>
        <v>433.52112676056333</v>
      </c>
      <c r="I8" s="169">
        <v>1199</v>
      </c>
      <c r="J8" s="64">
        <f t="shared" ref="J8:J10" si="7">F8+G8</f>
        <v>14146.478873239435</v>
      </c>
      <c r="K8" s="64">
        <f t="shared" ref="K8:K10" si="8">F8+G8</f>
        <v>14146.478873239435</v>
      </c>
      <c r="L8" s="114">
        <f t="shared" si="3"/>
        <v>0.04</v>
      </c>
    </row>
    <row r="9" spans="1:13" s="56" customFormat="1" ht="24" customHeight="1">
      <c r="A9" s="211" t="s">
        <v>115</v>
      </c>
      <c r="B9" s="212" t="s">
        <v>155</v>
      </c>
      <c r="C9" s="213">
        <v>101.6</v>
      </c>
      <c r="D9" s="214">
        <f t="shared" si="0"/>
        <v>0.04</v>
      </c>
      <c r="E9" s="65">
        <f t="shared" si="4"/>
        <v>15380.000000000002</v>
      </c>
      <c r="F9" s="215">
        <v>12015.625000000002</v>
      </c>
      <c r="G9" s="64">
        <f>F9*24%</f>
        <v>2883.7500000000005</v>
      </c>
      <c r="H9" s="64">
        <f>F9*D9</f>
        <v>480.62500000000006</v>
      </c>
      <c r="I9" s="169">
        <v>1199</v>
      </c>
      <c r="J9" s="64">
        <f t="shared" si="7"/>
        <v>14899.375000000002</v>
      </c>
      <c r="K9" s="64">
        <f t="shared" si="8"/>
        <v>14899.375000000002</v>
      </c>
      <c r="L9" s="114">
        <f t="shared" si="3"/>
        <v>0.04</v>
      </c>
    </row>
    <row r="10" spans="1:13" s="56" customFormat="1" ht="24" customHeight="1">
      <c r="A10" s="211" t="s">
        <v>116</v>
      </c>
      <c r="B10" s="212" t="s">
        <v>156</v>
      </c>
      <c r="C10" s="213">
        <v>100.7</v>
      </c>
      <c r="D10" s="214">
        <f t="shared" si="0"/>
        <v>0.04</v>
      </c>
      <c r="E10" s="65">
        <f t="shared" si="4"/>
        <v>17080</v>
      </c>
      <c r="F10" s="215">
        <v>13343.75</v>
      </c>
      <c r="G10" s="64">
        <f t="shared" ref="G10:G11" si="9">F10*24%</f>
        <v>3202.5</v>
      </c>
      <c r="H10" s="64">
        <f>F10*D10</f>
        <v>533.75</v>
      </c>
      <c r="I10" s="169">
        <v>1199</v>
      </c>
      <c r="J10" s="64">
        <f t="shared" si="7"/>
        <v>16546.25</v>
      </c>
      <c r="K10" s="64">
        <f t="shared" si="8"/>
        <v>16546.25</v>
      </c>
      <c r="L10" s="114">
        <f t="shared" si="3"/>
        <v>0.04</v>
      </c>
    </row>
    <row r="11" spans="1:13" s="56" customFormat="1" ht="24" customHeight="1">
      <c r="A11" s="211" t="s">
        <v>117</v>
      </c>
      <c r="B11" s="212" t="s">
        <v>157</v>
      </c>
      <c r="C11" s="213">
        <v>89</v>
      </c>
      <c r="D11" s="214">
        <f t="shared" si="0"/>
        <v>3.7999999999999999E-2</v>
      </c>
      <c r="E11" s="65">
        <f t="shared" si="4"/>
        <v>16980</v>
      </c>
      <c r="F11" s="215">
        <v>13286.384976525822</v>
      </c>
      <c r="G11" s="64">
        <f t="shared" si="9"/>
        <v>3188.7323943661972</v>
      </c>
      <c r="H11" s="64">
        <f t="shared" ref="H11" si="10">F11*D11</f>
        <v>504.88262910798124</v>
      </c>
      <c r="I11" s="169">
        <v>1499</v>
      </c>
      <c r="J11" s="64">
        <f>F11+G11</f>
        <v>16475.117370892018</v>
      </c>
      <c r="K11" s="64">
        <f>F11+G11</f>
        <v>16475.117370892018</v>
      </c>
      <c r="L11" s="114">
        <f t="shared" si="3"/>
        <v>0.04</v>
      </c>
    </row>
    <row r="12" spans="1:13" s="56" customFormat="1" ht="24" customHeight="1">
      <c r="A12" s="211" t="s">
        <v>118</v>
      </c>
      <c r="B12" s="212" t="s">
        <v>149</v>
      </c>
      <c r="C12" s="213">
        <v>101.6</v>
      </c>
      <c r="D12" s="214">
        <f t="shared" si="0"/>
        <v>0.04</v>
      </c>
      <c r="E12" s="65">
        <f t="shared" si="4"/>
        <v>15780.000000000002</v>
      </c>
      <c r="F12" s="215">
        <v>12328.125000000002</v>
      </c>
      <c r="G12" s="64">
        <f>F12*24%</f>
        <v>2958.7500000000005</v>
      </c>
      <c r="H12" s="64">
        <f>F12*D12</f>
        <v>493.12500000000006</v>
      </c>
      <c r="I12" s="169">
        <v>1199</v>
      </c>
      <c r="J12" s="64">
        <f t="shared" ref="J12" si="11">F12+G12</f>
        <v>15286.875000000002</v>
      </c>
      <c r="K12" s="64">
        <f t="shared" ref="K12" si="12">F12+G12</f>
        <v>15286.875000000002</v>
      </c>
      <c r="L12" s="114">
        <f t="shared" si="3"/>
        <v>0.04</v>
      </c>
    </row>
    <row r="13" spans="1:13" s="56" customFormat="1" ht="24" customHeight="1">
      <c r="A13" s="211" t="s">
        <v>119</v>
      </c>
      <c r="B13" s="212" t="s">
        <v>148</v>
      </c>
      <c r="C13" s="213">
        <v>103.5</v>
      </c>
      <c r="D13" s="214">
        <f t="shared" si="0"/>
        <v>0.04</v>
      </c>
      <c r="E13" s="65">
        <f t="shared" si="4"/>
        <v>17280</v>
      </c>
      <c r="F13" s="215">
        <v>13500</v>
      </c>
      <c r="G13" s="64">
        <f>F13*24%</f>
        <v>3240</v>
      </c>
      <c r="H13" s="64">
        <f>F13*D13</f>
        <v>540</v>
      </c>
      <c r="I13" s="169">
        <v>1199</v>
      </c>
      <c r="J13" s="64">
        <f t="shared" si="1"/>
        <v>16740</v>
      </c>
      <c r="K13" s="64">
        <f t="shared" si="2"/>
        <v>16740</v>
      </c>
      <c r="L13" s="114">
        <f t="shared" si="3"/>
        <v>0.04</v>
      </c>
    </row>
    <row r="14" spans="1:13" s="56" customFormat="1" ht="24" customHeight="1">
      <c r="A14" s="211" t="s">
        <v>120</v>
      </c>
      <c r="B14" s="212" t="s">
        <v>150</v>
      </c>
      <c r="C14" s="213">
        <v>89</v>
      </c>
      <c r="D14" s="214">
        <f t="shared" si="0"/>
        <v>3.7999999999999999E-2</v>
      </c>
      <c r="E14" s="65">
        <f t="shared" si="4"/>
        <v>17280</v>
      </c>
      <c r="F14" s="215">
        <v>13521.12676056338</v>
      </c>
      <c r="G14" s="64">
        <f>F14*24%</f>
        <v>3245.070422535211</v>
      </c>
      <c r="H14" s="64">
        <f>F14*D14</f>
        <v>513.80281690140839</v>
      </c>
      <c r="I14" s="169">
        <v>1499</v>
      </c>
      <c r="J14" s="64">
        <f t="shared" si="1"/>
        <v>16766.197183098593</v>
      </c>
      <c r="K14" s="64">
        <f t="shared" si="2"/>
        <v>16766.197183098593</v>
      </c>
      <c r="L14" s="114">
        <f t="shared" si="3"/>
        <v>0.04</v>
      </c>
    </row>
    <row r="15" spans="1:13" s="5" customFormat="1" ht="225.75" customHeight="1">
      <c r="A15" s="240" t="s">
        <v>2</v>
      </c>
      <c r="B15" s="241"/>
      <c r="C15" s="241"/>
      <c r="D15" s="241"/>
      <c r="E15" s="241"/>
      <c r="F15" s="241"/>
      <c r="G15" s="241"/>
      <c r="H15" s="241"/>
      <c r="I15" s="241"/>
      <c r="J15" s="241"/>
      <c r="K15" s="242"/>
      <c r="L15" s="3"/>
      <c r="M15" s="3"/>
    </row>
    <row r="16" spans="1:13" ht="15.75">
      <c r="G16" s="5"/>
      <c r="H16" s="3"/>
      <c r="I16" s="3"/>
      <c r="J16" s="3"/>
      <c r="K16" s="3"/>
      <c r="M16" s="55"/>
    </row>
    <row r="17" spans="1:29" ht="18.75">
      <c r="A17" s="170"/>
      <c r="B17" s="170"/>
      <c r="C17" s="170"/>
      <c r="D17" s="170"/>
      <c r="E17" s="170"/>
      <c r="F17" s="170"/>
      <c r="G17" s="170"/>
      <c r="H17" s="170"/>
      <c r="I17" s="170"/>
      <c r="J17" s="170"/>
      <c r="K17" s="170"/>
      <c r="L17" s="170"/>
      <c r="M17" s="55"/>
      <c r="N17" s="170"/>
      <c r="Q17" s="55"/>
      <c r="R17" s="55"/>
      <c r="S17" s="55"/>
      <c r="T17" s="55"/>
      <c r="U17" s="55"/>
      <c r="Z17" s="4"/>
      <c r="AA17" s="4"/>
      <c r="AB17" s="159"/>
    </row>
    <row r="18" spans="1:29" ht="92.25" customHeight="1">
      <c r="A18" s="170"/>
      <c r="B18" s="170"/>
      <c r="C18" s="171"/>
      <c r="D18" s="170" t="s">
        <v>227</v>
      </c>
      <c r="E18" s="170" t="s">
        <v>228</v>
      </c>
      <c r="F18" s="170" t="s">
        <v>225</v>
      </c>
      <c r="G18" s="170" t="s">
        <v>89</v>
      </c>
      <c r="H18" s="170" t="s">
        <v>226</v>
      </c>
      <c r="I18" s="170" t="s">
        <v>89</v>
      </c>
      <c r="J18" s="170" t="s">
        <v>242</v>
      </c>
      <c r="K18" s="179" t="s">
        <v>277</v>
      </c>
      <c r="L18" s="172" t="s">
        <v>278</v>
      </c>
      <c r="M18" s="55"/>
      <c r="N18" s="163"/>
      <c r="Q18" s="55"/>
      <c r="R18" s="55"/>
      <c r="S18" s="55"/>
      <c r="T18" s="55"/>
      <c r="U18" s="55"/>
      <c r="Z18" s="4"/>
      <c r="AA18" s="4"/>
    </row>
    <row r="19" spans="1:29" ht="15.75">
      <c r="B19" s="160" t="e">
        <f>#REF!/(1+24%+D5)</f>
        <v>#REF!</v>
      </c>
      <c r="C19" s="157" t="s">
        <v>214</v>
      </c>
      <c r="D19" s="160">
        <f>'Χρώματα &amp; Ταπετσαρίες CORSA'!$E$8</f>
        <v>375</v>
      </c>
      <c r="E19" s="160">
        <f>110/128%</f>
        <v>85.9375</v>
      </c>
      <c r="F19" s="160">
        <f>F5+D19</f>
        <v>11000.978090766823</v>
      </c>
      <c r="G19" s="160">
        <f>$D$5*F19</f>
        <v>418.03716744913925</v>
      </c>
      <c r="H19" s="160">
        <f>F19+E19</f>
        <v>11086.915590766823</v>
      </c>
      <c r="I19" s="160">
        <f>$D$5*H19</f>
        <v>421.30279244913925</v>
      </c>
      <c r="J19" s="160">
        <f>G37</f>
        <v>742.1875</v>
      </c>
      <c r="K19" s="180">
        <f t="shared" ref="K19:K24" si="13">H19+J19</f>
        <v>11829.103090766823</v>
      </c>
      <c r="L19" s="181">
        <f>K19+(550/128%)</f>
        <v>12258.790590766823</v>
      </c>
      <c r="M19" s="55"/>
      <c r="N19" s="123" t="e">
        <f>IF(C5&lt;=100,#REF!*95%,(IF(C5&lt;=120,#REF!*100%,(IF(C5&lt;=140,#REF!*110%,(IF(C5&lt;=160,#REF!*120%,(IF(C5&lt;=180,#REF!*130%,(IF(C5&lt;=200,#REF!*140%,(IF(C5&lt;=250,#REF!*160%,(IF(C5&gt;=251,#REF!*200%,"E2")))))))))))))))</f>
        <v>#REF!</v>
      </c>
      <c r="Q19" s="55"/>
      <c r="R19" s="55"/>
      <c r="S19" s="55"/>
      <c r="T19" s="55"/>
      <c r="U19" s="55"/>
      <c r="Z19" s="56"/>
      <c r="AA19" s="56"/>
    </row>
    <row r="20" spans="1:29" ht="15.75">
      <c r="B20" s="160" t="e">
        <f>#REF!/(1+24%+D6)</f>
        <v>#REF!</v>
      </c>
      <c r="C20" s="157" t="s">
        <v>215</v>
      </c>
      <c r="D20" s="160">
        <f>'Χρώματα &amp; Ταπετσαρίες CORSA'!$E$8</f>
        <v>375</v>
      </c>
      <c r="E20" s="160">
        <f t="shared" ref="E20:E28" si="14">110/128%</f>
        <v>85.9375</v>
      </c>
      <c r="F20" s="160">
        <f>F6+D20</f>
        <v>11609.375</v>
      </c>
      <c r="G20" s="160">
        <f t="shared" ref="G20:I29" si="15">$D$5*F20</f>
        <v>441.15625</v>
      </c>
      <c r="H20" s="160">
        <f t="shared" ref="H20:H29" si="16">F20+E20</f>
        <v>11695.3125</v>
      </c>
      <c r="I20" s="160">
        <f t="shared" si="15"/>
        <v>444.421875</v>
      </c>
      <c r="J20" s="160">
        <f>G38</f>
        <v>742.1875</v>
      </c>
      <c r="K20" s="180">
        <f t="shared" si="13"/>
        <v>12437.5</v>
      </c>
      <c r="L20" s="181">
        <f>K20+(550/128%)</f>
        <v>12867.1875</v>
      </c>
      <c r="M20" s="55"/>
      <c r="N20" s="123" t="e">
        <f>IF(C6&lt;=100,#REF!*95%,(IF(C6&lt;=120,#REF!*100%,(IF(C6&lt;=140,#REF!*110%,(IF(C6&lt;=160,#REF!*120%,(IF(C6&lt;=180,#REF!*130%,(IF(C6&lt;=200,#REF!*140%,(IF(C6&lt;=250,#REF!*160%,(IF(C6&gt;=251,#REF!*200%,"E2")))))))))))))))</f>
        <v>#REF!</v>
      </c>
      <c r="Q20" s="55"/>
      <c r="R20" s="55"/>
      <c r="S20" s="55"/>
      <c r="T20" s="55"/>
      <c r="U20" s="55"/>
      <c r="Z20" s="56"/>
      <c r="AA20" s="56"/>
    </row>
    <row r="21" spans="1:29" ht="15.75">
      <c r="B21" s="160" t="e">
        <f>#REF!/(1+24%+#REF!)</f>
        <v>#REF!</v>
      </c>
      <c r="C21" s="157" t="s">
        <v>216</v>
      </c>
      <c r="D21" s="160">
        <f>'Χρώματα &amp; Ταπετσαρίες CORSA'!$E$8</f>
        <v>375</v>
      </c>
      <c r="E21" s="160">
        <f t="shared" si="14"/>
        <v>85.9375</v>
      </c>
      <c r="F21" s="162" t="e">
        <f>#REF!+D21</f>
        <v>#REF!</v>
      </c>
      <c r="G21" s="160" t="e">
        <f t="shared" si="15"/>
        <v>#REF!</v>
      </c>
      <c r="H21" s="160" t="e">
        <f t="shared" si="16"/>
        <v>#REF!</v>
      </c>
      <c r="I21" s="160" t="e">
        <f t="shared" si="15"/>
        <v>#REF!</v>
      </c>
      <c r="J21" s="160">
        <f>G39</f>
        <v>1210.9375</v>
      </c>
      <c r="K21" s="219" t="e">
        <f t="shared" si="13"/>
        <v>#REF!</v>
      </c>
      <c r="L21" s="182" t="e">
        <f>K21+(550/128%)</f>
        <v>#REF!</v>
      </c>
      <c r="M21" s="55"/>
      <c r="N21" s="123" t="e">
        <f>IF(#REF!&lt;=100,#REF!*95%,(IF(#REF!&lt;=120,#REF!*100%,(IF(#REF!&lt;=140,#REF!*110%,(IF(#REF!&lt;=160,#REF!*120%,(IF(#REF!&lt;=180,#REF!*130%,(IF(#REF!&lt;=200,#REF!*140%,(IF(#REF!&lt;=250,#REF!*160%,(IF(#REF!&gt;=251,#REF!*200%,"E2")))))))))))))))</f>
        <v>#REF!</v>
      </c>
      <c r="Q21" s="55"/>
      <c r="R21" s="55"/>
      <c r="S21" s="55"/>
      <c r="T21" s="55"/>
      <c r="U21" s="55"/>
      <c r="Z21" s="56"/>
      <c r="AA21" s="56"/>
      <c r="AC21" s="193"/>
    </row>
    <row r="22" spans="1:29" ht="15.75">
      <c r="B22" s="160" t="e">
        <f>#REF!/(1+24%+D7)</f>
        <v>#REF!</v>
      </c>
      <c r="C22" s="157" t="s">
        <v>217</v>
      </c>
      <c r="D22" s="160">
        <f>'Χρώματα &amp; Ταπετσαρίες CORSA'!$E$8</f>
        <v>375</v>
      </c>
      <c r="E22" s="160">
        <f>50/128%</f>
        <v>39.0625</v>
      </c>
      <c r="F22" s="160">
        <f t="shared" ref="F22:F29" si="17">F7+D22</f>
        <v>12878.912363067293</v>
      </c>
      <c r="G22" s="160">
        <f t="shared" si="15"/>
        <v>489.3986697965571</v>
      </c>
      <c r="H22" s="160">
        <f t="shared" si="16"/>
        <v>12917.974863067293</v>
      </c>
      <c r="I22" s="160">
        <f t="shared" si="15"/>
        <v>490.8830447965571</v>
      </c>
      <c r="J22" s="160">
        <f>G40</f>
        <v>742.1875</v>
      </c>
      <c r="K22" s="180">
        <f t="shared" si="13"/>
        <v>13660.162363067293</v>
      </c>
      <c r="L22" s="182">
        <f>K22+(550/128%)</f>
        <v>14089.849863067293</v>
      </c>
      <c r="M22" s="55"/>
      <c r="N22" s="123" t="e">
        <f>IF(C7&lt;=100,#REF!*95%,(IF(C7&lt;=120,#REF!*100%,(IF(C7&lt;=140,#REF!*110%,(IF(C7&lt;=160,#REF!*120%,(IF(C7&lt;=180,#REF!*130%,(IF(C7&lt;=200,#REF!*140%,(IF(C7&lt;=250,#REF!*160%,(IF(C7&gt;=251,#REF!*200%,"E2")))))))))))))))</f>
        <v>#REF!</v>
      </c>
      <c r="Q22" s="55"/>
      <c r="R22" s="55"/>
      <c r="S22" s="55"/>
      <c r="T22" s="55"/>
      <c r="U22" s="55"/>
      <c r="Z22" s="56"/>
      <c r="AA22" s="56"/>
      <c r="AB22" s="159"/>
      <c r="AC22" s="193"/>
    </row>
    <row r="23" spans="1:29" ht="15.75">
      <c r="B23" s="160" t="e">
        <f>#REF!/(1+24%+D8)</f>
        <v>#REF!</v>
      </c>
      <c r="C23" s="156" t="s">
        <v>218</v>
      </c>
      <c r="D23" s="158">
        <f>'Χρώματα &amp; Ταπετσαρίες CORSA'!$E$8</f>
        <v>375</v>
      </c>
      <c r="E23" s="158">
        <f t="shared" si="14"/>
        <v>85.9375</v>
      </c>
      <c r="F23" s="158">
        <f t="shared" si="17"/>
        <v>11783.450704225352</v>
      </c>
      <c r="G23" s="158">
        <f t="shared" si="15"/>
        <v>447.77112676056333</v>
      </c>
      <c r="H23" s="158">
        <f t="shared" si="16"/>
        <v>11869.388204225352</v>
      </c>
      <c r="I23" s="158">
        <f t="shared" si="15"/>
        <v>451.03675176056333</v>
      </c>
      <c r="J23" s="158">
        <f>G43</f>
        <v>765.625</v>
      </c>
      <c r="K23" s="180">
        <f t="shared" si="13"/>
        <v>12635.013204225352</v>
      </c>
      <c r="L23" s="181">
        <f t="shared" ref="L23:L29" si="18">K23+(500/128%)</f>
        <v>13025.638204225352</v>
      </c>
      <c r="M23" s="55"/>
      <c r="N23" s="123" t="e">
        <f>IF(C8&lt;=100,#REF!*95%,(IF(C8&lt;=120,#REF!*100%,(IF(C8&lt;=140,#REF!*110%,(IF(C8&lt;=160,#REF!*120%,(IF(C8&lt;=180,#REF!*130%,(IF(C8&lt;=200,#REF!*140%,(IF(C8&lt;=250,#REF!*160%,(IF(C8&gt;=251,#REF!*200%,"E2")))))))))))))))</f>
        <v>#REF!</v>
      </c>
      <c r="Q23" s="55"/>
      <c r="R23" s="55"/>
      <c r="S23" s="55"/>
      <c r="T23" s="55"/>
      <c r="U23" s="55"/>
      <c r="Z23" s="56"/>
      <c r="AA23" s="56"/>
      <c r="AB23" s="159"/>
    </row>
    <row r="24" spans="1:29" ht="15.75">
      <c r="B24" s="160" t="e">
        <f>#REF!/(1+24%+D9)</f>
        <v>#REF!</v>
      </c>
      <c r="C24" s="156" t="s">
        <v>219</v>
      </c>
      <c r="D24" s="158">
        <f>'Χρώματα &amp; Ταπετσαρίες CORSA'!$E$8</f>
        <v>375</v>
      </c>
      <c r="E24" s="158">
        <f t="shared" si="14"/>
        <v>85.9375</v>
      </c>
      <c r="F24" s="158">
        <f t="shared" si="17"/>
        <v>12390.625000000002</v>
      </c>
      <c r="G24" s="158">
        <f t="shared" si="15"/>
        <v>470.84375000000006</v>
      </c>
      <c r="H24" s="158">
        <f t="shared" si="16"/>
        <v>12476.562500000002</v>
      </c>
      <c r="I24" s="158">
        <f t="shared" si="15"/>
        <v>474.10937500000006</v>
      </c>
      <c r="J24" s="158">
        <f>G44</f>
        <v>765.625</v>
      </c>
      <c r="K24" s="180">
        <f t="shared" si="13"/>
        <v>13242.187500000002</v>
      </c>
      <c r="L24" s="181">
        <f t="shared" si="18"/>
        <v>13632.812500000002</v>
      </c>
      <c r="M24" s="55"/>
      <c r="N24" s="123" t="e">
        <f>IF(C9&lt;=100,#REF!*95%,(IF(C9&lt;=120,#REF!*100%,(IF(C9&lt;=140,#REF!*110%,(IF(C9&lt;=160,#REF!*120%,(IF(C9&lt;=180,#REF!*130%,(IF(C9&lt;=200,#REF!*140%,(IF(C9&lt;=250,#REF!*160%,(IF(C9&gt;=251,#REF!*200%,"E2")))))))))))))))</f>
        <v>#REF!</v>
      </c>
      <c r="Q24" s="55"/>
      <c r="R24" s="55"/>
      <c r="S24" s="55"/>
      <c r="T24" s="55"/>
      <c r="U24" s="55"/>
      <c r="Z24" s="56"/>
      <c r="AA24" s="56"/>
    </row>
    <row r="25" spans="1:29" ht="15.75">
      <c r="B25" s="160" t="e">
        <f>#REF!/(1+24%+D10)</f>
        <v>#REF!</v>
      </c>
      <c r="C25" s="156" t="s">
        <v>220</v>
      </c>
      <c r="D25" s="158">
        <f>'Χρώματα &amp; Ταπετσαρίες CORSA'!$E$8</f>
        <v>375</v>
      </c>
      <c r="E25" s="158">
        <f t="shared" si="14"/>
        <v>85.9375</v>
      </c>
      <c r="F25" s="158">
        <f t="shared" si="17"/>
        <v>13718.75</v>
      </c>
      <c r="G25" s="158">
        <f t="shared" si="15"/>
        <v>521.3125</v>
      </c>
      <c r="H25" s="168">
        <f t="shared" si="16"/>
        <v>13804.6875</v>
      </c>
      <c r="I25" s="158">
        <f t="shared" si="15"/>
        <v>524.578125</v>
      </c>
      <c r="J25" s="158">
        <f>G45</f>
        <v>0</v>
      </c>
      <c r="K25" s="219">
        <f t="shared" ref="K25:K26" si="19">H25+J25</f>
        <v>13804.6875</v>
      </c>
      <c r="L25" s="182">
        <f t="shared" si="18"/>
        <v>14195.3125</v>
      </c>
      <c r="M25" s="55"/>
      <c r="N25" s="123" t="e">
        <f>IF(C10&lt;=100,#REF!*95%,(IF(C10&lt;=120,#REF!*100%,(IF(C10&lt;=140,#REF!*110%,(IF(C10&lt;=160,#REF!*120%,(IF(C10&lt;=180,#REF!*130%,(IF(C10&lt;=200,#REF!*140%,(IF(C10&lt;=250,#REF!*160%,(IF(C10&gt;=251,#REF!*200%,"E2")))))))))))))))</f>
        <v>#REF!</v>
      </c>
      <c r="Q25" s="55"/>
      <c r="R25" s="55"/>
      <c r="S25" s="55"/>
      <c r="T25" s="55"/>
      <c r="U25" s="55"/>
      <c r="Z25" s="56"/>
      <c r="AA25" s="56"/>
    </row>
    <row r="26" spans="1:29" ht="15.75">
      <c r="B26" s="160" t="e">
        <f>#REF!/(1+24%+D11)</f>
        <v>#REF!</v>
      </c>
      <c r="C26" s="156" t="s">
        <v>221</v>
      </c>
      <c r="D26" s="158">
        <f>'Χρώματα &amp; Ταπετσαρίες CORSA'!$E$8</f>
        <v>375</v>
      </c>
      <c r="E26" s="158">
        <f>50/128%</f>
        <v>39.0625</v>
      </c>
      <c r="F26" s="158">
        <f t="shared" si="17"/>
        <v>13661.384976525822</v>
      </c>
      <c r="G26" s="158">
        <f t="shared" si="15"/>
        <v>519.13262910798119</v>
      </c>
      <c r="H26" s="168">
        <f t="shared" si="16"/>
        <v>13700.447476525822</v>
      </c>
      <c r="I26" s="158">
        <f t="shared" si="15"/>
        <v>520.61700410798119</v>
      </c>
      <c r="J26" s="158">
        <f>G46</f>
        <v>0</v>
      </c>
      <c r="K26" s="219">
        <f t="shared" si="19"/>
        <v>13700.447476525822</v>
      </c>
      <c r="L26" s="182">
        <f t="shared" si="18"/>
        <v>14091.072476525822</v>
      </c>
      <c r="M26" s="55"/>
      <c r="N26" s="123" t="e">
        <f>IF(C11&lt;=100,#REF!*95%,(IF(C11&lt;=120,#REF!*100%,(IF(C11&lt;=140,#REF!*110%,(IF(C11&lt;=160,#REF!*120%,(IF(C11&lt;=180,#REF!*130%,(IF(C11&lt;=200,#REF!*140%,(IF(C11&lt;=250,#REF!*160%,(IF(C11&gt;=251,#REF!*200%,"E2")))))))))))))))</f>
        <v>#REF!</v>
      </c>
      <c r="Q26" s="55"/>
      <c r="R26" s="55"/>
      <c r="S26" s="55"/>
      <c r="T26" s="55"/>
      <c r="U26" s="55"/>
      <c r="Z26" s="56"/>
      <c r="AA26" s="56"/>
    </row>
    <row r="27" spans="1:29" ht="15.75">
      <c r="B27" s="160" t="e">
        <f>#REF!/(1+24%+D12)</f>
        <v>#REF!</v>
      </c>
      <c r="C27" s="155" t="s">
        <v>222</v>
      </c>
      <c r="D27" s="166">
        <f>'Χρώματα &amp; Ταπετσαρίες CORSA'!$E$8</f>
        <v>375</v>
      </c>
      <c r="E27" s="166">
        <f t="shared" si="14"/>
        <v>85.9375</v>
      </c>
      <c r="F27" s="166">
        <f t="shared" si="17"/>
        <v>12703.125000000002</v>
      </c>
      <c r="G27" s="166">
        <f t="shared" si="15"/>
        <v>482.71875000000006</v>
      </c>
      <c r="H27" s="166">
        <f t="shared" si="16"/>
        <v>12789.062500000002</v>
      </c>
      <c r="I27" s="166">
        <f t="shared" si="15"/>
        <v>485.98437500000006</v>
      </c>
      <c r="J27" s="166">
        <f>G49</f>
        <v>804.6875</v>
      </c>
      <c r="K27" s="180">
        <f>H27+J27</f>
        <v>13593.750000000002</v>
      </c>
      <c r="L27" s="181">
        <f t="shared" si="18"/>
        <v>13984.375000000002</v>
      </c>
      <c r="M27" s="55"/>
      <c r="N27" s="123" t="e">
        <f>IF(C12&lt;=100,#REF!*95%,(IF(C12&lt;=120,#REF!*100%,(IF(C12&lt;=140,#REF!*110%,(IF(C12&lt;=160,#REF!*120%,(IF(C12&lt;=180,#REF!*130%,(IF(C12&lt;=200,#REF!*140%,(IF(C12&lt;=250,#REF!*160%,(IF(C12&gt;=251,#REF!*200%,"E2")))))))))))))))</f>
        <v>#REF!</v>
      </c>
      <c r="Q27" s="55"/>
      <c r="R27" s="55"/>
      <c r="S27" s="55"/>
      <c r="T27" s="55"/>
      <c r="U27" s="55"/>
      <c r="Z27" s="56"/>
      <c r="AA27" s="56"/>
    </row>
    <row r="28" spans="1:29" ht="15.75">
      <c r="B28" s="160" t="e">
        <f>#REF!/(1+24%+D13)</f>
        <v>#REF!</v>
      </c>
      <c r="C28" s="155" t="s">
        <v>223</v>
      </c>
      <c r="D28" s="166">
        <f>'Χρώματα &amp; Ταπετσαρίες CORSA'!$E$8</f>
        <v>375</v>
      </c>
      <c r="E28" s="166">
        <f t="shared" si="14"/>
        <v>85.9375</v>
      </c>
      <c r="F28" s="166">
        <f t="shared" si="17"/>
        <v>13875</v>
      </c>
      <c r="G28" s="166">
        <f t="shared" si="15"/>
        <v>527.25</v>
      </c>
      <c r="H28" s="167">
        <f t="shared" si="16"/>
        <v>13960.9375</v>
      </c>
      <c r="I28" s="166">
        <f t="shared" si="15"/>
        <v>530.515625</v>
      </c>
      <c r="J28" s="166">
        <f>G50</f>
        <v>0</v>
      </c>
      <c r="K28" s="219">
        <f t="shared" ref="K28:K29" si="20">H28+J28</f>
        <v>13960.9375</v>
      </c>
      <c r="L28" s="182">
        <f t="shared" si="18"/>
        <v>14351.5625</v>
      </c>
      <c r="M28" s="55"/>
      <c r="N28" s="123" t="e">
        <f>IF(C13&lt;=100,#REF!*95%,(IF(C13&lt;=120,#REF!*100%,(IF(C13&lt;=140,#REF!*110%,(IF(C13&lt;=160,#REF!*120%,(IF(C13&lt;=180,#REF!*130%,(IF(C13&lt;=200,#REF!*140%,(IF(C13&lt;=250,#REF!*160%,(IF(C13&gt;=251,#REF!*200%,"E2")))))))))))))))</f>
        <v>#REF!</v>
      </c>
      <c r="Q28" s="55"/>
      <c r="R28" s="55"/>
      <c r="S28" s="55"/>
      <c r="T28" s="55"/>
      <c r="U28" s="55"/>
      <c r="Z28" s="56"/>
      <c r="AA28" s="56"/>
    </row>
    <row r="29" spans="1:29" ht="15.75">
      <c r="B29" s="160" t="e">
        <f>#REF!/(1+24%+D14)</f>
        <v>#REF!</v>
      </c>
      <c r="C29" s="155" t="s">
        <v>224</v>
      </c>
      <c r="D29" s="166">
        <f>'Χρώματα &amp; Ταπετσαρίες CORSA'!$E$8</f>
        <v>375</v>
      </c>
      <c r="E29" s="166">
        <f>50/128%</f>
        <v>39.0625</v>
      </c>
      <c r="F29" s="166">
        <f t="shared" si="17"/>
        <v>13896.12676056338</v>
      </c>
      <c r="G29" s="166">
        <f t="shared" si="15"/>
        <v>528.05281690140839</v>
      </c>
      <c r="H29" s="167">
        <f t="shared" si="16"/>
        <v>13935.18926056338</v>
      </c>
      <c r="I29" s="166">
        <f t="shared" si="15"/>
        <v>529.53719190140839</v>
      </c>
      <c r="J29" s="166">
        <f>G51</f>
        <v>0</v>
      </c>
      <c r="K29" s="219">
        <f t="shared" si="20"/>
        <v>13935.18926056338</v>
      </c>
      <c r="L29" s="182">
        <f t="shared" si="18"/>
        <v>14325.81426056338</v>
      </c>
      <c r="M29" s="55"/>
      <c r="N29" s="123" t="e">
        <f>IF(C14&lt;=100,#REF!*95%,(IF(C14&lt;=120,#REF!*100%,(IF(C14&lt;=140,#REF!*110%,(IF(C14&lt;=160,#REF!*120%,(IF(C14&lt;=180,#REF!*130%,(IF(C14&lt;=200,#REF!*140%,(IF(C14&lt;=250,#REF!*160%,(IF(C14&gt;=251,#REF!*200%,"E2")))))))))))))))</f>
        <v>#REF!</v>
      </c>
      <c r="Q29" s="55"/>
      <c r="R29" s="55"/>
      <c r="S29" s="55"/>
      <c r="T29" s="55"/>
      <c r="U29" s="55"/>
      <c r="Z29" s="56"/>
      <c r="AA29" s="56"/>
    </row>
    <row r="30" spans="1:29" ht="15.75">
      <c r="A30" s="161"/>
      <c r="B30" s="161"/>
      <c r="C30" s="5"/>
      <c r="D30" s="5"/>
      <c r="E30" s="5"/>
      <c r="F30" s="161"/>
      <c r="G30" s="161"/>
      <c r="H30" s="161"/>
      <c r="I30" s="161"/>
      <c r="J30" s="161"/>
      <c r="L30" s="5"/>
      <c r="M30" s="5"/>
      <c r="N30" s="5"/>
      <c r="Q30" s="55"/>
      <c r="R30" s="55"/>
      <c r="S30" s="55"/>
      <c r="T30" s="55"/>
      <c r="U30" s="55"/>
      <c r="Z30" s="5"/>
      <c r="AA30" s="5"/>
    </row>
    <row r="31" spans="1:29" ht="15.75">
      <c r="A31" s="159"/>
      <c r="B31" s="159"/>
      <c r="D31" s="55"/>
      <c r="E31" s="55"/>
      <c r="F31" s="159"/>
      <c r="G31" s="159"/>
      <c r="H31" s="159"/>
      <c r="I31" s="159"/>
      <c r="J31" s="159"/>
      <c r="K31" s="55"/>
      <c r="L31" s="159"/>
      <c r="M31" s="159"/>
      <c r="Q31" s="55"/>
      <c r="R31" s="55"/>
      <c r="S31" s="55"/>
      <c r="T31" s="55"/>
      <c r="U31" s="55"/>
    </row>
    <row r="32" spans="1:29" ht="15.75">
      <c r="A32" s="159"/>
      <c r="B32" s="159"/>
      <c r="D32" s="55"/>
      <c r="E32" s="55"/>
      <c r="F32" s="159"/>
      <c r="G32" s="159"/>
      <c r="H32" s="159"/>
      <c r="I32" s="159"/>
      <c r="J32" s="159"/>
      <c r="K32" s="55"/>
      <c r="L32" s="55"/>
      <c r="M32" s="55"/>
      <c r="N32" s="55"/>
      <c r="Q32" s="55"/>
      <c r="R32" s="55"/>
      <c r="S32" s="55"/>
      <c r="T32" s="55"/>
      <c r="U32" s="55"/>
    </row>
    <row r="33" spans="1:37" ht="15.75">
      <c r="A33" s="159"/>
      <c r="B33" s="159"/>
      <c r="D33" s="55"/>
      <c r="E33" s="55"/>
      <c r="F33" s="159"/>
      <c r="G33" s="159"/>
      <c r="H33" s="159"/>
      <c r="I33" s="159"/>
      <c r="J33" s="159"/>
      <c r="K33" s="55"/>
      <c r="L33" s="55"/>
      <c r="M33" s="55"/>
      <c r="N33" s="55"/>
      <c r="Q33" s="55"/>
      <c r="R33" s="55"/>
      <c r="S33" s="55"/>
      <c r="T33" s="55"/>
      <c r="U33" s="55"/>
    </row>
    <row r="34" spans="1:37" ht="15.75">
      <c r="A34" s="159"/>
      <c r="B34" s="159"/>
      <c r="D34" s="55"/>
      <c r="E34" s="55"/>
      <c r="F34" s="159"/>
      <c r="G34" s="159"/>
      <c r="H34" s="159"/>
      <c r="I34" s="159"/>
      <c r="J34" s="55"/>
      <c r="K34" s="55"/>
      <c r="L34" s="55"/>
      <c r="M34" s="55"/>
      <c r="N34" s="55"/>
      <c r="Q34" s="55"/>
      <c r="R34" s="55"/>
      <c r="S34" s="55"/>
      <c r="T34" s="55"/>
      <c r="U34" s="55"/>
      <c r="AB34" s="191"/>
      <c r="AC34" s="55"/>
      <c r="AJ34" s="196"/>
      <c r="AK34" s="55"/>
    </row>
    <row r="35" spans="1:37" ht="18.75">
      <c r="A35" s="191"/>
      <c r="C35" s="238" t="s">
        <v>229</v>
      </c>
      <c r="D35" s="237"/>
      <c r="E35" s="237"/>
      <c r="F35" s="237"/>
      <c r="G35" s="237"/>
      <c r="H35" s="239"/>
      <c r="I35" s="4"/>
      <c r="J35" s="4"/>
      <c r="K35" s="55"/>
      <c r="L35" s="55"/>
      <c r="M35" s="55"/>
      <c r="N35" s="191"/>
      <c r="Q35" s="55"/>
      <c r="R35" s="55"/>
      <c r="S35" s="55"/>
      <c r="T35" s="55"/>
      <c r="U35" s="55"/>
      <c r="V35" s="196"/>
      <c r="AB35" s="191"/>
      <c r="AC35" s="55"/>
      <c r="AJ35" s="196"/>
      <c r="AK35" s="55"/>
    </row>
    <row r="36" spans="1:37" ht="18.75">
      <c r="A36" s="191"/>
      <c r="C36" s="177" t="s">
        <v>230</v>
      </c>
      <c r="D36" s="177" t="s">
        <v>231</v>
      </c>
      <c r="E36" s="177" t="s">
        <v>232</v>
      </c>
      <c r="F36" s="177" t="s">
        <v>233</v>
      </c>
      <c r="G36" s="177" t="s">
        <v>241</v>
      </c>
      <c r="H36" s="177" t="s">
        <v>234</v>
      </c>
      <c r="I36" s="115" t="s">
        <v>333</v>
      </c>
      <c r="J36" s="115" t="s">
        <v>244</v>
      </c>
      <c r="K36" s="115" t="s">
        <v>245</v>
      </c>
      <c r="L36" s="55"/>
      <c r="M36" s="55"/>
      <c r="N36" s="191"/>
      <c r="Q36" s="55"/>
      <c r="R36" s="55"/>
      <c r="S36" s="55"/>
      <c r="T36" s="55"/>
      <c r="U36" s="55"/>
      <c r="V36" s="196"/>
      <c r="AB36" s="191"/>
      <c r="AC36" s="55"/>
      <c r="AJ36" s="196"/>
      <c r="AK36" s="55"/>
    </row>
    <row r="37" spans="1:37" ht="15.75">
      <c r="A37" s="192" t="s">
        <v>214</v>
      </c>
      <c r="B37" s="177" t="s">
        <v>242</v>
      </c>
      <c r="C37" s="183">
        <f>350/128%</f>
        <v>273.4375</v>
      </c>
      <c r="D37" s="183">
        <f>200/128%</f>
        <v>156.25</v>
      </c>
      <c r="E37" s="183">
        <f>400/128%</f>
        <v>312.5</v>
      </c>
      <c r="F37" s="183">
        <v>0</v>
      </c>
      <c r="G37" s="183">
        <f>SUM(C37:F37)</f>
        <v>742.1875</v>
      </c>
      <c r="H37" s="183">
        <f>G37*128%</f>
        <v>950</v>
      </c>
      <c r="I37" s="216">
        <f>H37</f>
        <v>950</v>
      </c>
      <c r="J37" s="216">
        <f>(H37/124%)*0.67</f>
        <v>513.30645161290329</v>
      </c>
      <c r="K37" s="216">
        <f>(H37/124%)-J37</f>
        <v>252.82258064516122</v>
      </c>
      <c r="L37" s="55"/>
      <c r="M37" s="159"/>
      <c r="N37" s="55"/>
      <c r="P37" s="159"/>
      <c r="U37" s="55"/>
      <c r="AB37" s="191"/>
      <c r="AC37" s="55"/>
      <c r="AJ37" s="196"/>
      <c r="AK37" s="55"/>
    </row>
    <row r="38" spans="1:37" ht="15.75">
      <c r="A38" s="192" t="s">
        <v>215</v>
      </c>
      <c r="B38" s="177" t="s">
        <v>242</v>
      </c>
      <c r="C38" s="183">
        <f t="shared" ref="C38:C40" si="21">350/128%</f>
        <v>273.4375</v>
      </c>
      <c r="D38" s="183">
        <f t="shared" ref="D38:D40" si="22">200/128%</f>
        <v>156.25</v>
      </c>
      <c r="E38" s="183">
        <f t="shared" ref="E38:E40" si="23">400/128%</f>
        <v>312.5</v>
      </c>
      <c r="F38" s="183">
        <v>0</v>
      </c>
      <c r="G38" s="183">
        <f t="shared" ref="G38:G40" si="24">SUM(C38:F38)</f>
        <v>742.1875</v>
      </c>
      <c r="H38" s="183">
        <f t="shared" ref="H38:H40" si="25">G38*128%</f>
        <v>950</v>
      </c>
      <c r="I38" s="217"/>
      <c r="J38" s="217"/>
      <c r="K38" s="217"/>
      <c r="L38" s="55"/>
      <c r="M38" s="159"/>
      <c r="N38" s="55"/>
      <c r="P38" s="159"/>
      <c r="U38" s="55"/>
      <c r="AB38" s="191"/>
      <c r="AC38" s="55"/>
      <c r="AJ38" s="196"/>
      <c r="AK38" s="55"/>
    </row>
    <row r="39" spans="1:37" ht="15.75">
      <c r="A39" s="192" t="s">
        <v>216</v>
      </c>
      <c r="B39" s="177" t="s">
        <v>243</v>
      </c>
      <c r="C39" s="183">
        <f t="shared" si="21"/>
        <v>273.4375</v>
      </c>
      <c r="D39" s="183">
        <f t="shared" si="22"/>
        <v>156.25</v>
      </c>
      <c r="E39" s="183">
        <f t="shared" si="23"/>
        <v>312.5</v>
      </c>
      <c r="F39" s="183">
        <f>600/1.28</f>
        <v>468.75</v>
      </c>
      <c r="G39" s="183">
        <f t="shared" si="24"/>
        <v>1210.9375</v>
      </c>
      <c r="H39" s="183">
        <f t="shared" si="25"/>
        <v>1550</v>
      </c>
      <c r="I39" s="217"/>
      <c r="J39" s="217"/>
      <c r="K39" s="217"/>
      <c r="L39" s="55"/>
      <c r="M39" s="159"/>
      <c r="N39" s="55"/>
      <c r="P39" s="159"/>
      <c r="U39" s="55"/>
      <c r="AB39" s="191"/>
      <c r="AC39" s="55"/>
      <c r="AJ39" s="196"/>
      <c r="AK39" s="55"/>
    </row>
    <row r="40" spans="1:37" ht="15.75">
      <c r="A40" s="192" t="s">
        <v>217</v>
      </c>
      <c r="B40" s="177" t="s">
        <v>242</v>
      </c>
      <c r="C40" s="183">
        <f t="shared" si="21"/>
        <v>273.4375</v>
      </c>
      <c r="D40" s="183">
        <f t="shared" si="22"/>
        <v>156.25</v>
      </c>
      <c r="E40" s="183">
        <f t="shared" si="23"/>
        <v>312.5</v>
      </c>
      <c r="F40" s="183">
        <v>0</v>
      </c>
      <c r="G40" s="183">
        <f t="shared" si="24"/>
        <v>742.1875</v>
      </c>
      <c r="H40" s="183">
        <f t="shared" si="25"/>
        <v>950</v>
      </c>
      <c r="I40" s="217"/>
      <c r="J40" s="217"/>
      <c r="K40" s="217"/>
      <c r="L40" s="55"/>
      <c r="M40" s="159"/>
      <c r="N40" s="55"/>
      <c r="P40" s="159"/>
      <c r="U40" s="55"/>
      <c r="AB40" s="191"/>
      <c r="AC40" s="55"/>
      <c r="AJ40" s="196"/>
      <c r="AK40" s="55"/>
    </row>
    <row r="41" spans="1:37" ht="15.75">
      <c r="A41" s="193"/>
      <c r="B41" s="159"/>
      <c r="C41" s="236" t="s">
        <v>235</v>
      </c>
      <c r="D41" s="237"/>
      <c r="E41" s="237"/>
      <c r="F41" s="237"/>
      <c r="G41" s="237"/>
      <c r="H41" s="237"/>
      <c r="I41" s="217"/>
      <c r="J41" s="217"/>
      <c r="K41" s="217"/>
      <c r="L41" s="55"/>
      <c r="M41" s="159"/>
      <c r="N41" s="55"/>
      <c r="P41" s="159"/>
      <c r="U41" s="55"/>
      <c r="AB41" s="191"/>
      <c r="AC41" s="55"/>
      <c r="AJ41" s="196"/>
      <c r="AK41" s="55"/>
    </row>
    <row r="42" spans="1:37" ht="15.75">
      <c r="A42" s="193"/>
      <c r="B42" s="159"/>
      <c r="C42" s="178" t="s">
        <v>236</v>
      </c>
      <c r="D42" s="178" t="s">
        <v>237</v>
      </c>
      <c r="E42" s="178" t="s">
        <v>238</v>
      </c>
      <c r="F42" s="178" t="s">
        <v>239</v>
      </c>
      <c r="G42" s="178" t="s">
        <v>241</v>
      </c>
      <c r="H42" s="178" t="s">
        <v>234</v>
      </c>
      <c r="I42" s="217"/>
      <c r="J42" s="217"/>
      <c r="K42" s="217"/>
      <c r="L42" s="55"/>
      <c r="M42" s="159"/>
      <c r="N42" s="55"/>
      <c r="P42" s="159"/>
      <c r="U42" s="55"/>
      <c r="AB42" s="191"/>
      <c r="AC42" s="55"/>
      <c r="AJ42" s="196"/>
      <c r="AK42" s="55"/>
    </row>
    <row r="43" spans="1:37" ht="15.75">
      <c r="A43" s="194" t="s">
        <v>218</v>
      </c>
      <c r="B43" s="178" t="s">
        <v>242</v>
      </c>
      <c r="C43" s="184">
        <f>100/128%</f>
        <v>78.125</v>
      </c>
      <c r="D43" s="184">
        <f>280/128%</f>
        <v>218.75</v>
      </c>
      <c r="E43" s="184">
        <f>150/128%</f>
        <v>117.1875</v>
      </c>
      <c r="F43" s="184">
        <f>450/128%</f>
        <v>351.5625</v>
      </c>
      <c r="G43" s="174">
        <f>SUM(C43:F43)</f>
        <v>765.625</v>
      </c>
      <c r="H43" s="173">
        <f>G43*128%</f>
        <v>980</v>
      </c>
      <c r="I43" s="216">
        <f>H43</f>
        <v>980</v>
      </c>
      <c r="J43" s="216">
        <f>(H43/124%)*0.67</f>
        <v>529.51612903225816</v>
      </c>
      <c r="K43" s="216">
        <f>(H43/124%)-J43</f>
        <v>260.80645161290317</v>
      </c>
      <c r="L43" s="55"/>
      <c r="M43" s="159"/>
      <c r="N43" s="55"/>
      <c r="P43" s="159"/>
      <c r="U43" s="55"/>
      <c r="AB43" s="191"/>
      <c r="AC43" s="55"/>
      <c r="AJ43" s="196"/>
      <c r="AK43" s="55"/>
    </row>
    <row r="44" spans="1:37" ht="15.75">
      <c r="A44" s="194" t="s">
        <v>219</v>
      </c>
      <c r="B44" s="178" t="s">
        <v>242</v>
      </c>
      <c r="C44" s="184">
        <f t="shared" ref="C44" si="26">100/128%</f>
        <v>78.125</v>
      </c>
      <c r="D44" s="184">
        <f t="shared" ref="D44" si="27">280/128%</f>
        <v>218.75</v>
      </c>
      <c r="E44" s="184">
        <f t="shared" ref="E44" si="28">150/128%</f>
        <v>117.1875</v>
      </c>
      <c r="F44" s="184">
        <f t="shared" ref="F44" si="29">450/128%</f>
        <v>351.5625</v>
      </c>
      <c r="G44" s="174">
        <f t="shared" ref="G44:G46" si="30">SUM(C44:F44)</f>
        <v>765.625</v>
      </c>
      <c r="H44" s="173">
        <f t="shared" ref="H44:H46" si="31">G44*128%</f>
        <v>980</v>
      </c>
      <c r="I44" s="217"/>
      <c r="J44" s="217"/>
      <c r="K44" s="217"/>
      <c r="L44" s="55"/>
      <c r="M44" s="159"/>
      <c r="N44" s="55"/>
      <c r="P44" s="159"/>
      <c r="U44" s="55"/>
      <c r="AB44" s="191"/>
      <c r="AC44" s="55"/>
      <c r="AJ44" s="196"/>
      <c r="AK44" s="55"/>
    </row>
    <row r="45" spans="1:37" ht="15.75">
      <c r="A45" s="194" t="s">
        <v>220</v>
      </c>
      <c r="B45" s="178" t="s">
        <v>243</v>
      </c>
      <c r="C45" s="184"/>
      <c r="D45" s="184"/>
      <c r="E45" s="184"/>
      <c r="F45" s="184"/>
      <c r="G45" s="174">
        <f t="shared" si="30"/>
        <v>0</v>
      </c>
      <c r="H45" s="173">
        <f t="shared" si="31"/>
        <v>0</v>
      </c>
      <c r="I45" s="217"/>
      <c r="J45" s="217"/>
      <c r="K45" s="217"/>
      <c r="L45" s="55"/>
      <c r="M45" s="159"/>
      <c r="N45" s="55"/>
      <c r="P45" s="159"/>
      <c r="U45" s="55"/>
      <c r="AB45" s="191"/>
      <c r="AC45" s="55"/>
      <c r="AJ45" s="196"/>
      <c r="AK45" s="55"/>
    </row>
    <row r="46" spans="1:37" ht="15.75">
      <c r="A46" s="194" t="s">
        <v>221</v>
      </c>
      <c r="B46" s="178" t="s">
        <v>243</v>
      </c>
      <c r="C46" s="184"/>
      <c r="D46" s="184"/>
      <c r="E46" s="184"/>
      <c r="F46" s="184"/>
      <c r="G46" s="174">
        <f t="shared" si="30"/>
        <v>0</v>
      </c>
      <c r="H46" s="173">
        <f t="shared" si="31"/>
        <v>0</v>
      </c>
      <c r="I46" s="217"/>
      <c r="J46" s="217"/>
      <c r="K46" s="217"/>
      <c r="L46" s="55"/>
      <c r="M46" s="159"/>
      <c r="N46" s="55"/>
      <c r="P46" s="159"/>
      <c r="U46" s="55"/>
      <c r="AB46" s="191"/>
      <c r="AC46" s="55"/>
      <c r="AJ46" s="196"/>
      <c r="AK46" s="55"/>
    </row>
    <row r="47" spans="1:37" ht="15.75">
      <c r="A47" s="186" t="s">
        <v>240</v>
      </c>
      <c r="B47" s="187"/>
      <c r="C47" s="187"/>
      <c r="D47" s="187"/>
      <c r="E47" s="187"/>
      <c r="F47" s="188"/>
      <c r="G47" s="188"/>
      <c r="H47" s="188"/>
      <c r="I47" s="217"/>
      <c r="J47" s="217"/>
      <c r="K47" s="217"/>
      <c r="L47" s="55"/>
      <c r="M47" s="159"/>
      <c r="N47" s="55"/>
      <c r="P47" s="159"/>
      <c r="U47" s="55"/>
      <c r="AB47" s="191"/>
      <c r="AC47" s="55"/>
      <c r="AJ47" s="196"/>
      <c r="AK47" s="55"/>
    </row>
    <row r="48" spans="1:37" ht="15.75">
      <c r="A48" s="188"/>
      <c r="B48" s="188"/>
      <c r="C48" s="190" t="s">
        <v>236</v>
      </c>
      <c r="D48" s="190" t="s">
        <v>237</v>
      </c>
      <c r="E48" s="190" t="s">
        <v>239</v>
      </c>
      <c r="F48" s="190" t="s">
        <v>231</v>
      </c>
      <c r="G48" s="189" t="s">
        <v>241</v>
      </c>
      <c r="H48" s="189" t="s">
        <v>234</v>
      </c>
      <c r="I48" s="218"/>
      <c r="J48" s="218"/>
      <c r="K48" s="218"/>
      <c r="L48" s="55"/>
      <c r="M48" s="159"/>
      <c r="N48" s="55"/>
      <c r="P48" s="159"/>
      <c r="U48" s="55"/>
      <c r="AB48" s="191"/>
      <c r="AC48" s="55"/>
      <c r="AJ48" s="196"/>
      <c r="AK48" s="55"/>
    </row>
    <row r="49" spans="1:37" ht="15.75">
      <c r="A49" s="195" t="s">
        <v>222</v>
      </c>
      <c r="B49" s="189" t="s">
        <v>242</v>
      </c>
      <c r="C49" s="185">
        <f t="shared" ref="C49" si="32">100/128%</f>
        <v>78.125</v>
      </c>
      <c r="D49" s="185">
        <f>280/128%</f>
        <v>218.75</v>
      </c>
      <c r="E49" s="185">
        <f>450/128%</f>
        <v>351.5625</v>
      </c>
      <c r="F49" s="185">
        <f>200/128%</f>
        <v>156.25</v>
      </c>
      <c r="G49" s="176">
        <f>SUM(C49:F49)</f>
        <v>804.6875</v>
      </c>
      <c r="H49" s="175">
        <f>G49*128%</f>
        <v>1030</v>
      </c>
      <c r="I49" s="216">
        <f>H49</f>
        <v>1030</v>
      </c>
      <c r="J49" s="216">
        <f>(H49/124%)*0.67</f>
        <v>556.5322580645161</v>
      </c>
      <c r="K49" s="216">
        <f>(H49/124%)-J49</f>
        <v>274.11290322580646</v>
      </c>
      <c r="M49" s="159"/>
      <c r="N49" s="55"/>
      <c r="P49" s="159"/>
      <c r="U49" s="55"/>
      <c r="AB49" s="191"/>
      <c r="AC49" s="55"/>
      <c r="AJ49" s="196"/>
      <c r="AK49" s="55"/>
    </row>
    <row r="50" spans="1:37" ht="15.75">
      <c r="A50" s="195" t="s">
        <v>223</v>
      </c>
      <c r="B50" s="189" t="s">
        <v>243</v>
      </c>
      <c r="C50" s="185"/>
      <c r="D50" s="185"/>
      <c r="E50" s="185"/>
      <c r="F50" s="185"/>
      <c r="G50" s="176">
        <f t="shared" ref="G50:G51" si="33">SUM(C50:F50)</f>
        <v>0</v>
      </c>
      <c r="H50" s="175">
        <f t="shared" ref="H50:H51" si="34">G50*128%</f>
        <v>0</v>
      </c>
      <c r="I50" s="218"/>
      <c r="J50" s="218"/>
      <c r="K50" s="218"/>
      <c r="M50" s="159"/>
      <c r="N50" s="55"/>
      <c r="P50" s="159"/>
      <c r="U50" s="55"/>
      <c r="AB50" s="191"/>
      <c r="AC50" s="55"/>
      <c r="AJ50" s="196"/>
      <c r="AK50" s="55"/>
    </row>
    <row r="51" spans="1:37" ht="15.75">
      <c r="A51" s="195" t="s">
        <v>224</v>
      </c>
      <c r="B51" s="189" t="s">
        <v>243</v>
      </c>
      <c r="C51" s="185"/>
      <c r="D51" s="185"/>
      <c r="E51" s="185"/>
      <c r="F51" s="185"/>
      <c r="G51" s="176">
        <f t="shared" si="33"/>
        <v>0</v>
      </c>
      <c r="H51" s="175">
        <f t="shared" si="34"/>
        <v>0</v>
      </c>
      <c r="I51" s="218"/>
      <c r="J51" s="218"/>
      <c r="K51" s="218"/>
      <c r="M51" s="159"/>
      <c r="N51" s="55"/>
      <c r="P51" s="159"/>
      <c r="U51" s="55"/>
      <c r="AB51" s="191"/>
      <c r="AC51" s="55"/>
      <c r="AJ51" s="196"/>
      <c r="AK51" s="55"/>
    </row>
    <row r="52" spans="1:37" ht="15.75">
      <c r="A52" s="191"/>
      <c r="D52" s="55"/>
      <c r="E52" s="55"/>
      <c r="F52" s="55"/>
      <c r="I52" s="216">
        <v>590</v>
      </c>
      <c r="J52" s="216">
        <f>(I52/124%)*0.67</f>
        <v>318.79032258064518</v>
      </c>
      <c r="K52" s="216">
        <f>(I52/124%)-J52</f>
        <v>157.01612903225805</v>
      </c>
      <c r="M52" s="159"/>
      <c r="N52" s="55"/>
      <c r="P52" s="159"/>
      <c r="U52" s="55"/>
      <c r="AB52" s="191"/>
      <c r="AC52" s="55"/>
      <c r="AJ52" s="196"/>
      <c r="AK52" s="55"/>
    </row>
    <row r="53" spans="1:37" ht="15.75">
      <c r="D53" s="55"/>
      <c r="E53" s="55"/>
      <c r="F53" s="55"/>
      <c r="K53" s="92"/>
      <c r="M53" s="159"/>
      <c r="N53" s="55"/>
      <c r="P53" s="159"/>
      <c r="U53" s="55"/>
      <c r="AB53" s="191"/>
      <c r="AC53" s="55"/>
      <c r="AJ53" s="196"/>
      <c r="AK53" s="55"/>
    </row>
    <row r="54" spans="1:37" ht="15.75">
      <c r="D54" s="55"/>
      <c r="E54" s="55"/>
      <c r="F54" s="55"/>
      <c r="K54" s="92"/>
      <c r="M54" s="159"/>
      <c r="N54" s="55"/>
      <c r="P54" s="159"/>
      <c r="U54" s="55"/>
      <c r="AB54" s="191"/>
      <c r="AC54" s="55"/>
      <c r="AJ54" s="196"/>
      <c r="AK54" s="55"/>
    </row>
    <row r="55" spans="1:37" ht="15.75">
      <c r="D55" s="55"/>
      <c r="E55" s="55"/>
      <c r="F55" s="55"/>
    </row>
    <row r="56" spans="1:37" ht="15.75">
      <c r="D56" s="55"/>
      <c r="E56" s="55"/>
      <c r="F56" s="55"/>
      <c r="H56" s="55"/>
      <c r="I56" s="55"/>
      <c r="J56" s="55"/>
      <c r="K56" s="55"/>
      <c r="L56" s="55"/>
      <c r="M56" s="55"/>
    </row>
    <row r="57" spans="1:37" ht="15.75">
      <c r="D57" s="55"/>
      <c r="E57" s="55"/>
      <c r="F57" s="55"/>
      <c r="H57" s="55"/>
      <c r="I57" s="55"/>
      <c r="J57" s="55"/>
      <c r="K57" s="55"/>
      <c r="L57" s="55"/>
      <c r="M57" s="55"/>
    </row>
    <row r="58" spans="1:37" ht="15.75">
      <c r="D58" s="55"/>
      <c r="E58" s="55"/>
      <c r="F58" s="55"/>
      <c r="H58" s="55"/>
      <c r="I58" s="55"/>
      <c r="J58" s="55"/>
      <c r="K58" s="55"/>
      <c r="L58" s="55"/>
      <c r="M58" s="55"/>
    </row>
    <row r="59" spans="1:37" ht="15.75" customHeight="1">
      <c r="D59" s="55"/>
      <c r="E59" s="55"/>
      <c r="F59" s="55"/>
      <c r="H59" s="55"/>
      <c r="I59" s="55"/>
      <c r="J59" s="55"/>
      <c r="K59" s="55"/>
      <c r="L59" s="55"/>
      <c r="M59" s="55"/>
    </row>
    <row r="60" spans="1:37" ht="15.75" customHeight="1">
      <c r="D60" s="55"/>
      <c r="E60" s="55"/>
      <c r="F60" s="55"/>
      <c r="H60" s="55"/>
      <c r="I60" s="55"/>
      <c r="J60" s="55"/>
      <c r="K60" s="55"/>
      <c r="L60" s="55"/>
      <c r="M60" s="55"/>
    </row>
    <row r="61" spans="1:37" ht="15.75" customHeight="1">
      <c r="D61" s="55"/>
      <c r="E61" s="55"/>
      <c r="F61" s="55"/>
      <c r="H61" s="55"/>
      <c r="I61" s="55"/>
      <c r="J61" s="55"/>
      <c r="K61" s="55"/>
      <c r="L61" s="55"/>
      <c r="M61" s="55"/>
    </row>
    <row r="62" spans="1:37" ht="15.75" customHeight="1">
      <c r="D62" s="55"/>
      <c r="E62" s="55"/>
      <c r="F62" s="55"/>
      <c r="H62" s="55"/>
      <c r="I62" s="55"/>
      <c r="J62" s="55"/>
      <c r="K62" s="55"/>
      <c r="L62" s="55"/>
      <c r="M62" s="55"/>
    </row>
    <row r="63" spans="1:37" ht="15.75" customHeight="1">
      <c r="D63" s="55"/>
      <c r="E63" s="55"/>
      <c r="F63" s="55"/>
      <c r="H63" s="55"/>
      <c r="I63" s="55"/>
      <c r="J63" s="55"/>
      <c r="K63" s="55"/>
      <c r="L63" s="55"/>
      <c r="M63" s="55"/>
    </row>
    <row r="64" spans="1:37" ht="15.75" customHeight="1">
      <c r="D64" s="55"/>
      <c r="E64" s="55"/>
      <c r="F64" s="55"/>
      <c r="H64" s="55"/>
      <c r="I64" s="55"/>
      <c r="J64" s="55"/>
      <c r="K64" s="55"/>
      <c r="L64" s="55"/>
      <c r="M64" s="55"/>
    </row>
    <row r="65" spans="4:13" ht="15.75" customHeight="1">
      <c r="D65" s="55"/>
      <c r="E65" s="55"/>
      <c r="F65" s="55"/>
      <c r="H65" s="55"/>
      <c r="I65" s="55"/>
      <c r="J65" s="55"/>
      <c r="K65" s="55"/>
      <c r="L65" s="55"/>
      <c r="M65" s="55"/>
    </row>
    <row r="66" spans="4:13" ht="15.75" customHeight="1">
      <c r="D66" s="55"/>
      <c r="E66" s="55"/>
      <c r="F66" s="55"/>
      <c r="H66" s="55"/>
      <c r="I66" s="55"/>
      <c r="J66" s="55"/>
      <c r="K66" s="55"/>
      <c r="L66" s="55"/>
      <c r="M66" s="55"/>
    </row>
    <row r="67" spans="4:13" ht="15.75" customHeight="1">
      <c r="D67" s="55"/>
      <c r="E67" s="55"/>
      <c r="F67" s="55"/>
      <c r="H67" s="55"/>
      <c r="I67" s="55"/>
      <c r="J67" s="55"/>
      <c r="K67" s="55"/>
      <c r="L67" s="55"/>
      <c r="M67" s="55"/>
    </row>
    <row r="68" spans="4:13" ht="15.75" customHeight="1">
      <c r="D68" s="55"/>
      <c r="E68" s="55"/>
      <c r="F68" s="55"/>
      <c r="H68" s="55"/>
      <c r="I68" s="55"/>
      <c r="J68" s="55"/>
      <c r="K68" s="55"/>
      <c r="L68" s="55"/>
      <c r="M68" s="55"/>
    </row>
    <row r="69" spans="4:13" ht="15.75" customHeight="1">
      <c r="D69" s="55"/>
      <c r="E69" s="55"/>
      <c r="F69" s="55"/>
      <c r="H69" s="55"/>
      <c r="I69" s="55"/>
      <c r="J69" s="55"/>
      <c r="K69" s="55"/>
      <c r="L69" s="55"/>
      <c r="M69" s="55"/>
    </row>
    <row r="70" spans="4:13" ht="15.75" customHeight="1">
      <c r="D70" s="55"/>
      <c r="E70" s="55"/>
      <c r="F70" s="55"/>
      <c r="H70" s="55"/>
      <c r="I70" s="55"/>
      <c r="J70" s="55"/>
      <c r="K70" s="55"/>
      <c r="L70" s="55"/>
      <c r="M70" s="55"/>
    </row>
    <row r="71" spans="4:13" ht="15.75" customHeight="1">
      <c r="D71" s="55"/>
      <c r="E71" s="55"/>
      <c r="F71" s="55"/>
      <c r="H71" s="55"/>
      <c r="I71" s="55"/>
      <c r="J71" s="55"/>
      <c r="K71" s="55"/>
      <c r="L71" s="55"/>
      <c r="M71" s="55"/>
    </row>
    <row r="72" spans="4:13" ht="15.75" customHeight="1">
      <c r="D72" s="55"/>
      <c r="E72" s="55"/>
      <c r="F72" s="55"/>
      <c r="H72" s="55"/>
      <c r="I72" s="55"/>
      <c r="J72" s="55"/>
      <c r="K72" s="55"/>
      <c r="L72" s="55"/>
      <c r="M72" s="55"/>
    </row>
    <row r="73" spans="4:13" ht="15.75" customHeight="1">
      <c r="D73" s="55"/>
      <c r="E73" s="55"/>
      <c r="F73" s="55"/>
      <c r="H73" s="55"/>
      <c r="I73" s="55"/>
      <c r="J73" s="55"/>
      <c r="K73" s="55"/>
      <c r="L73" s="55"/>
      <c r="M73" s="55"/>
    </row>
    <row r="74" spans="4:13" ht="15.75" customHeight="1">
      <c r="D74" s="55"/>
      <c r="E74" s="55"/>
      <c r="F74" s="55"/>
      <c r="H74" s="55"/>
      <c r="I74" s="55"/>
      <c r="J74" s="55"/>
      <c r="K74" s="55"/>
      <c r="L74" s="55"/>
      <c r="M74" s="55"/>
    </row>
    <row r="75" spans="4:13" ht="15.75" customHeight="1">
      <c r="D75" s="55"/>
      <c r="E75" s="55"/>
      <c r="F75" s="55"/>
      <c r="H75" s="55"/>
      <c r="I75" s="55"/>
      <c r="J75" s="55"/>
      <c r="K75" s="55"/>
      <c r="L75" s="55"/>
      <c r="M75" s="55"/>
    </row>
    <row r="76" spans="4:13" ht="15.75" customHeight="1">
      <c r="D76" s="55"/>
      <c r="E76" s="55"/>
      <c r="F76" s="55"/>
      <c r="H76" s="55"/>
      <c r="I76" s="55"/>
      <c r="J76" s="55"/>
      <c r="K76" s="55"/>
      <c r="L76" s="55"/>
      <c r="M76" s="55"/>
    </row>
    <row r="77" spans="4:13" ht="15.75" customHeight="1">
      <c r="D77" s="55"/>
      <c r="E77" s="55"/>
      <c r="F77" s="55"/>
      <c r="H77" s="55"/>
      <c r="I77" s="55"/>
      <c r="J77" s="55"/>
      <c r="K77" s="55"/>
      <c r="L77" s="55"/>
      <c r="M77" s="55"/>
    </row>
    <row r="78" spans="4:13" ht="15.75" customHeight="1">
      <c r="D78" s="55"/>
      <c r="E78" s="55"/>
      <c r="F78" s="55"/>
      <c r="H78" s="55"/>
      <c r="I78" s="55"/>
      <c r="J78" s="55"/>
      <c r="K78" s="55"/>
      <c r="L78" s="55"/>
      <c r="M78" s="55"/>
    </row>
    <row r="79" spans="4:13" ht="15.75" customHeight="1">
      <c r="D79" s="55"/>
      <c r="E79" s="55"/>
      <c r="F79" s="55"/>
      <c r="H79" s="55"/>
      <c r="I79" s="55"/>
      <c r="J79" s="55"/>
      <c r="K79" s="55"/>
      <c r="L79" s="55"/>
      <c r="M79" s="55"/>
    </row>
    <row r="80" spans="4:13" ht="15.75" customHeight="1">
      <c r="D80" s="55"/>
      <c r="E80" s="55"/>
      <c r="F80" s="55"/>
      <c r="H80" s="55"/>
      <c r="I80" s="55"/>
      <c r="J80" s="55"/>
      <c r="K80" s="55"/>
      <c r="L80" s="55"/>
      <c r="M80" s="55"/>
    </row>
    <row r="81" spans="4:13" ht="15.75" customHeight="1">
      <c r="D81" s="55"/>
      <c r="E81" s="55"/>
      <c r="F81" s="55"/>
      <c r="H81" s="55"/>
      <c r="I81" s="55"/>
      <c r="J81" s="55"/>
      <c r="K81" s="55"/>
      <c r="L81" s="55"/>
      <c r="M81" s="55"/>
    </row>
    <row r="82" spans="4:13" ht="15.75" customHeight="1">
      <c r="D82" s="55"/>
      <c r="E82" s="55"/>
      <c r="F82" s="55"/>
      <c r="H82" s="55"/>
      <c r="I82" s="55"/>
      <c r="J82" s="55"/>
      <c r="K82" s="55"/>
      <c r="L82" s="55"/>
      <c r="M82" s="55"/>
    </row>
    <row r="83" spans="4:13" ht="15.75" customHeight="1">
      <c r="D83" s="55"/>
      <c r="E83" s="55"/>
      <c r="F83" s="55"/>
      <c r="H83" s="55"/>
      <c r="I83" s="55"/>
      <c r="J83" s="55"/>
      <c r="K83" s="55"/>
      <c r="L83" s="55"/>
      <c r="M83" s="55"/>
    </row>
    <row r="84" spans="4:13" ht="15.75" customHeight="1">
      <c r="D84" s="55"/>
      <c r="E84" s="55"/>
      <c r="F84" s="55"/>
      <c r="H84" s="55"/>
      <c r="I84" s="55"/>
      <c r="J84" s="55"/>
      <c r="K84" s="55"/>
      <c r="L84" s="55"/>
      <c r="M84" s="55"/>
    </row>
    <row r="85" spans="4:13" ht="15.75" customHeight="1">
      <c r="D85" s="55"/>
      <c r="E85" s="55"/>
      <c r="F85" s="55"/>
      <c r="H85" s="55"/>
      <c r="I85" s="55"/>
      <c r="J85" s="55"/>
      <c r="K85" s="55"/>
      <c r="L85" s="55"/>
      <c r="M85" s="55"/>
    </row>
    <row r="86" spans="4:13" ht="15.75" customHeight="1">
      <c r="D86" s="55"/>
      <c r="E86" s="55"/>
      <c r="F86" s="55"/>
      <c r="H86" s="55"/>
      <c r="I86" s="55"/>
      <c r="J86" s="55"/>
      <c r="K86" s="55"/>
      <c r="L86" s="55"/>
      <c r="M86" s="55"/>
    </row>
    <row r="87" spans="4:13" ht="15.75" customHeight="1">
      <c r="D87" s="55"/>
      <c r="E87" s="55"/>
      <c r="F87" s="55"/>
      <c r="H87" s="55"/>
      <c r="I87" s="55"/>
      <c r="J87" s="55"/>
      <c r="K87" s="55"/>
      <c r="L87" s="55"/>
      <c r="M87" s="55"/>
    </row>
    <row r="88" spans="4:13" ht="15.75" customHeight="1">
      <c r="D88" s="55"/>
      <c r="E88" s="55"/>
      <c r="F88" s="55"/>
      <c r="H88" s="55"/>
      <c r="I88" s="55"/>
      <c r="J88" s="55"/>
      <c r="K88" s="55"/>
      <c r="L88" s="55"/>
      <c r="M88" s="55"/>
    </row>
    <row r="89" spans="4:13" ht="15.75" customHeight="1">
      <c r="D89" s="55"/>
      <c r="E89" s="55"/>
      <c r="F89" s="55"/>
      <c r="H89" s="55"/>
      <c r="I89" s="55"/>
      <c r="J89" s="55"/>
      <c r="K89" s="55"/>
      <c r="L89" s="55"/>
      <c r="M89" s="55"/>
    </row>
    <row r="90" spans="4:13" ht="15.75" customHeight="1">
      <c r="D90" s="55"/>
      <c r="E90" s="55"/>
      <c r="F90" s="55"/>
      <c r="H90" s="55"/>
      <c r="I90" s="55"/>
      <c r="J90" s="55"/>
      <c r="K90" s="55"/>
      <c r="L90" s="55"/>
      <c r="M90" s="55"/>
    </row>
    <row r="91" spans="4:13" ht="15.75" customHeight="1">
      <c r="D91" s="55"/>
      <c r="E91" s="55"/>
      <c r="F91" s="55"/>
      <c r="H91" s="55"/>
      <c r="I91" s="55"/>
      <c r="J91" s="55"/>
      <c r="K91" s="55"/>
      <c r="L91" s="55"/>
      <c r="M91" s="55"/>
    </row>
    <row r="92" spans="4:13" ht="15.75" customHeight="1">
      <c r="D92" s="55"/>
      <c r="E92" s="55"/>
      <c r="F92" s="55"/>
      <c r="H92" s="55"/>
      <c r="I92" s="55"/>
      <c r="J92" s="55"/>
      <c r="K92" s="55"/>
      <c r="L92" s="55"/>
      <c r="M92" s="55"/>
    </row>
    <row r="93" spans="4:13" ht="15.75" customHeight="1">
      <c r="D93" s="55"/>
      <c r="E93" s="55"/>
      <c r="F93" s="55"/>
      <c r="H93" s="55"/>
      <c r="I93" s="55"/>
      <c r="J93" s="55"/>
      <c r="K93" s="55"/>
      <c r="L93" s="55"/>
      <c r="M93" s="55"/>
    </row>
    <row r="94" spans="4:13" ht="15.75" customHeight="1">
      <c r="D94" s="55"/>
      <c r="E94" s="55"/>
      <c r="F94" s="55"/>
      <c r="H94" s="55"/>
      <c r="I94" s="55"/>
      <c r="J94" s="55"/>
      <c r="K94" s="55"/>
      <c r="L94" s="55"/>
      <c r="M94" s="55"/>
    </row>
    <row r="95" spans="4:13" ht="15.75" customHeight="1">
      <c r="D95" s="55"/>
      <c r="E95" s="55"/>
      <c r="F95" s="55"/>
      <c r="H95" s="55"/>
      <c r="I95" s="55"/>
      <c r="J95" s="55"/>
      <c r="K95" s="55"/>
      <c r="L95" s="55"/>
      <c r="M95" s="55"/>
    </row>
    <row r="96" spans="4:13" ht="15.75" customHeight="1">
      <c r="D96" s="55"/>
      <c r="E96" s="55"/>
      <c r="F96" s="55"/>
      <c r="H96" s="55"/>
      <c r="I96" s="55"/>
      <c r="J96" s="55"/>
      <c r="K96" s="55"/>
      <c r="L96" s="55"/>
      <c r="M96" s="55"/>
    </row>
    <row r="97" spans="4:13" ht="15.75" customHeight="1">
      <c r="D97" s="55"/>
      <c r="E97" s="55"/>
      <c r="F97" s="55"/>
      <c r="H97" s="55"/>
      <c r="I97" s="55"/>
      <c r="J97" s="55"/>
      <c r="K97" s="55"/>
      <c r="L97" s="55"/>
      <c r="M97" s="55"/>
    </row>
    <row r="98" spans="4:13" ht="15.75" customHeight="1">
      <c r="D98" s="55"/>
      <c r="E98" s="55"/>
      <c r="F98" s="55"/>
      <c r="H98" s="55"/>
      <c r="I98" s="55"/>
      <c r="J98" s="55"/>
      <c r="K98" s="55"/>
      <c r="L98" s="55"/>
      <c r="M98" s="55"/>
    </row>
    <row r="99" spans="4:13" ht="15.75" customHeight="1">
      <c r="D99" s="55"/>
      <c r="E99" s="55"/>
      <c r="F99" s="55"/>
      <c r="H99" s="55"/>
      <c r="I99" s="55"/>
      <c r="J99" s="55"/>
      <c r="K99" s="55"/>
      <c r="L99" s="55"/>
      <c r="M99" s="55"/>
    </row>
    <row r="100" spans="4:13" ht="15.75" customHeight="1">
      <c r="D100" s="55"/>
      <c r="E100" s="55"/>
      <c r="F100" s="55"/>
      <c r="H100" s="55"/>
      <c r="I100" s="55"/>
      <c r="J100" s="55"/>
      <c r="K100" s="55"/>
      <c r="L100" s="55"/>
      <c r="M100" s="55"/>
    </row>
    <row r="101" spans="4:13" ht="15.75" customHeight="1">
      <c r="D101" s="55"/>
      <c r="E101" s="55"/>
      <c r="F101" s="55"/>
      <c r="H101" s="55"/>
      <c r="I101" s="55"/>
      <c r="J101" s="55"/>
      <c r="K101" s="55"/>
      <c r="L101" s="55"/>
      <c r="M101" s="55"/>
    </row>
    <row r="102" spans="4:13" ht="15.75" customHeight="1">
      <c r="D102" s="55"/>
      <c r="E102" s="55"/>
      <c r="F102" s="55"/>
      <c r="H102" s="55"/>
      <c r="I102" s="55"/>
      <c r="J102" s="55"/>
      <c r="K102" s="55"/>
      <c r="L102" s="55"/>
      <c r="M102" s="55"/>
    </row>
    <row r="103" spans="4:13" ht="15.75" customHeight="1">
      <c r="D103" s="55"/>
      <c r="E103" s="55"/>
      <c r="F103" s="55"/>
      <c r="H103" s="55"/>
      <c r="I103" s="55"/>
      <c r="J103" s="55"/>
      <c r="K103" s="55"/>
      <c r="L103" s="55"/>
      <c r="M103" s="55"/>
    </row>
    <row r="104" spans="4:13" ht="15.75" customHeight="1">
      <c r="D104" s="55"/>
      <c r="E104" s="55"/>
      <c r="F104" s="55"/>
      <c r="H104" s="55"/>
      <c r="I104" s="55"/>
      <c r="J104" s="55"/>
      <c r="K104" s="55"/>
      <c r="L104" s="55"/>
      <c r="M104" s="55"/>
    </row>
    <row r="105" spans="4:13" ht="15.75" customHeight="1">
      <c r="D105" s="55"/>
      <c r="E105" s="55"/>
      <c r="F105" s="55"/>
      <c r="H105" s="55"/>
      <c r="I105" s="55"/>
      <c r="J105" s="55"/>
      <c r="K105" s="55"/>
      <c r="L105" s="55"/>
      <c r="M105" s="55"/>
    </row>
    <row r="106" spans="4:13" ht="15.75" customHeight="1">
      <c r="D106" s="55"/>
      <c r="E106" s="55"/>
      <c r="F106" s="55"/>
      <c r="H106" s="55"/>
      <c r="I106" s="55"/>
      <c r="J106" s="55"/>
      <c r="K106" s="55"/>
      <c r="L106" s="55"/>
      <c r="M106" s="55"/>
    </row>
    <row r="107" spans="4:13" ht="15.75" customHeight="1">
      <c r="D107" s="55"/>
      <c r="E107" s="55"/>
      <c r="F107" s="55"/>
      <c r="H107" s="55"/>
      <c r="I107" s="55"/>
      <c r="J107" s="55"/>
      <c r="K107" s="55"/>
      <c r="L107" s="55"/>
      <c r="M107" s="55"/>
    </row>
    <row r="108" spans="4:13" ht="15.75" customHeight="1">
      <c r="D108" s="55"/>
      <c r="E108" s="55"/>
      <c r="F108" s="55"/>
      <c r="H108" s="55"/>
      <c r="I108" s="55"/>
      <c r="J108" s="55"/>
      <c r="K108" s="55"/>
      <c r="L108" s="55"/>
      <c r="M108" s="55"/>
    </row>
    <row r="109" spans="4:13" ht="15.75" customHeight="1">
      <c r="D109" s="55"/>
      <c r="E109" s="55"/>
      <c r="F109" s="55"/>
      <c r="H109" s="55"/>
      <c r="I109" s="55"/>
      <c r="J109" s="55"/>
      <c r="K109" s="55"/>
      <c r="L109" s="55"/>
      <c r="M109" s="55"/>
    </row>
    <row r="110" spans="4:13" ht="15.75" customHeight="1">
      <c r="D110" s="55"/>
      <c r="E110" s="55"/>
      <c r="F110" s="55"/>
      <c r="H110" s="55"/>
      <c r="I110" s="55"/>
      <c r="J110" s="55"/>
      <c r="K110" s="55"/>
      <c r="L110" s="55"/>
      <c r="M110" s="55"/>
    </row>
    <row r="111" spans="4:13" ht="15.75" customHeight="1">
      <c r="D111" s="55"/>
      <c r="E111" s="55"/>
      <c r="F111" s="55"/>
      <c r="H111" s="55"/>
      <c r="I111" s="55"/>
      <c r="J111" s="55"/>
      <c r="K111" s="55"/>
      <c r="L111" s="55"/>
      <c r="M111" s="55"/>
    </row>
    <row r="112" spans="4:13" ht="15.75" customHeight="1">
      <c r="D112" s="55"/>
      <c r="E112" s="55"/>
      <c r="F112" s="55"/>
      <c r="H112" s="55"/>
      <c r="I112" s="55"/>
      <c r="J112" s="55"/>
      <c r="K112" s="55"/>
      <c r="L112" s="55"/>
      <c r="M112" s="55"/>
    </row>
    <row r="113" spans="4:13" ht="15.75" customHeight="1">
      <c r="D113" s="55"/>
      <c r="E113" s="55"/>
      <c r="F113" s="55"/>
      <c r="H113" s="55"/>
      <c r="I113" s="55"/>
      <c r="J113" s="55"/>
      <c r="K113" s="55"/>
      <c r="L113" s="55"/>
      <c r="M113" s="55"/>
    </row>
    <row r="114" spans="4:13" ht="15.75" customHeight="1">
      <c r="D114" s="55"/>
      <c r="E114" s="55"/>
      <c r="F114" s="55"/>
      <c r="H114" s="55"/>
      <c r="I114" s="55"/>
      <c r="J114" s="55"/>
      <c r="K114" s="55"/>
      <c r="L114" s="55"/>
      <c r="M114" s="55"/>
    </row>
    <row r="115" spans="4:13" ht="15.75" customHeight="1">
      <c r="D115" s="55"/>
      <c r="E115" s="55"/>
      <c r="F115" s="55"/>
      <c r="H115" s="55"/>
      <c r="I115" s="55"/>
      <c r="J115" s="55"/>
      <c r="K115" s="55"/>
      <c r="L115" s="55"/>
      <c r="M115" s="55"/>
    </row>
    <row r="116" spans="4:13" ht="15.75" customHeight="1">
      <c r="D116" s="55"/>
      <c r="E116" s="55"/>
      <c r="F116" s="55"/>
      <c r="H116" s="55"/>
      <c r="I116" s="55"/>
      <c r="J116" s="55"/>
      <c r="K116" s="55"/>
      <c r="L116" s="55"/>
      <c r="M116" s="55"/>
    </row>
    <row r="117" spans="4:13" ht="15.75" customHeight="1">
      <c r="D117" s="55"/>
      <c r="E117" s="55"/>
      <c r="F117" s="55"/>
      <c r="H117" s="55"/>
      <c r="I117" s="55"/>
      <c r="J117" s="55"/>
      <c r="K117" s="55"/>
      <c r="L117" s="55"/>
      <c r="M117" s="55"/>
    </row>
    <row r="118" spans="4:13" ht="15.75" customHeight="1">
      <c r="D118" s="55"/>
      <c r="E118" s="55"/>
      <c r="F118" s="55"/>
      <c r="H118" s="55"/>
      <c r="I118" s="55"/>
      <c r="J118" s="55"/>
      <c r="K118" s="55"/>
      <c r="L118" s="55"/>
      <c r="M118" s="55"/>
    </row>
    <row r="119" spans="4:13" ht="15.75" customHeight="1">
      <c r="D119" s="55"/>
      <c r="E119" s="55"/>
      <c r="F119" s="55"/>
      <c r="H119" s="55"/>
      <c r="I119" s="55"/>
      <c r="J119" s="55"/>
      <c r="K119" s="55"/>
      <c r="L119" s="55"/>
      <c r="M119" s="55"/>
    </row>
    <row r="120" spans="4:13" ht="15.75" customHeight="1">
      <c r="D120" s="55"/>
      <c r="E120" s="55"/>
      <c r="F120" s="55"/>
      <c r="H120" s="55"/>
      <c r="I120" s="55"/>
      <c r="J120" s="55"/>
      <c r="K120" s="55"/>
      <c r="L120" s="55"/>
      <c r="M120" s="55"/>
    </row>
    <row r="121" spans="4:13" ht="15.75" customHeight="1">
      <c r="D121" s="55"/>
      <c r="E121" s="55"/>
      <c r="F121" s="55"/>
      <c r="H121" s="55"/>
      <c r="I121" s="55"/>
      <c r="J121" s="55"/>
      <c r="K121" s="55"/>
      <c r="L121" s="55"/>
      <c r="M121" s="55"/>
    </row>
    <row r="122" spans="4:13" ht="15.75" customHeight="1">
      <c r="D122" s="55"/>
      <c r="E122" s="55"/>
      <c r="F122" s="55"/>
      <c r="H122" s="55"/>
      <c r="I122" s="55"/>
      <c r="J122" s="55"/>
      <c r="K122" s="55"/>
      <c r="L122" s="55"/>
      <c r="M122" s="55"/>
    </row>
    <row r="123" spans="4:13" ht="15.75" customHeight="1">
      <c r="D123" s="55"/>
      <c r="E123" s="55"/>
      <c r="F123" s="55"/>
      <c r="H123" s="55"/>
      <c r="I123" s="55"/>
      <c r="J123" s="55"/>
      <c r="K123" s="55"/>
      <c r="L123" s="55"/>
      <c r="M123" s="55"/>
    </row>
    <row r="124" spans="4:13" ht="15.75" customHeight="1">
      <c r="D124" s="55"/>
      <c r="E124" s="55"/>
      <c r="F124" s="55"/>
      <c r="H124" s="55"/>
      <c r="I124" s="55"/>
      <c r="J124" s="55"/>
      <c r="K124" s="55"/>
      <c r="L124" s="55"/>
      <c r="M124" s="55"/>
    </row>
    <row r="125" spans="4:13" ht="15.75" customHeight="1">
      <c r="D125" s="55"/>
      <c r="E125" s="55"/>
      <c r="F125" s="55"/>
      <c r="H125" s="55"/>
      <c r="I125" s="55"/>
      <c r="J125" s="55"/>
      <c r="K125" s="55"/>
      <c r="L125" s="55"/>
      <c r="M125" s="55"/>
    </row>
    <row r="126" spans="4:13" ht="15.75" customHeight="1">
      <c r="D126" s="55"/>
      <c r="E126" s="55"/>
      <c r="F126" s="55"/>
      <c r="H126" s="55"/>
      <c r="I126" s="55"/>
      <c r="J126" s="55"/>
      <c r="K126" s="55"/>
      <c r="L126" s="55"/>
      <c r="M126" s="55"/>
    </row>
    <row r="127" spans="4:13" ht="15.75" customHeight="1">
      <c r="D127" s="55"/>
      <c r="E127" s="55"/>
      <c r="F127" s="55"/>
      <c r="H127" s="55"/>
      <c r="I127" s="55"/>
      <c r="J127" s="55"/>
      <c r="K127" s="55"/>
      <c r="L127" s="55"/>
      <c r="M127" s="55"/>
    </row>
    <row r="128" spans="4:13" ht="15.75" customHeight="1">
      <c r="D128" s="55"/>
      <c r="E128" s="55"/>
      <c r="F128" s="55"/>
      <c r="H128" s="55"/>
      <c r="I128" s="55"/>
      <c r="J128" s="55"/>
      <c r="K128" s="55"/>
      <c r="L128" s="55"/>
      <c r="M128" s="55"/>
    </row>
    <row r="129" spans="4:13" ht="15.75" customHeight="1">
      <c r="D129" s="55"/>
      <c r="E129" s="55"/>
      <c r="F129" s="55"/>
      <c r="H129" s="55"/>
      <c r="I129" s="55"/>
      <c r="J129" s="55"/>
      <c r="K129" s="55"/>
      <c r="L129" s="55"/>
      <c r="M129" s="55"/>
    </row>
    <row r="130" spans="4:13" ht="15.75" customHeight="1">
      <c r="D130" s="55"/>
      <c r="E130" s="55"/>
      <c r="F130" s="55"/>
      <c r="H130" s="55"/>
      <c r="I130" s="55"/>
      <c r="J130" s="55"/>
      <c r="K130" s="55"/>
      <c r="L130" s="55"/>
      <c r="M130" s="55"/>
    </row>
    <row r="131" spans="4:13" ht="15.75" customHeight="1">
      <c r="D131" s="55"/>
      <c r="E131" s="55"/>
      <c r="F131" s="55"/>
      <c r="H131" s="55"/>
      <c r="I131" s="55"/>
      <c r="J131" s="55"/>
      <c r="K131" s="55"/>
      <c r="L131" s="55"/>
      <c r="M131" s="55"/>
    </row>
    <row r="132" spans="4:13" ht="15.75" customHeight="1">
      <c r="D132" s="55"/>
      <c r="E132" s="55"/>
      <c r="F132" s="55"/>
      <c r="H132" s="55"/>
      <c r="I132" s="55"/>
      <c r="J132" s="55"/>
      <c r="K132" s="55"/>
      <c r="L132" s="55"/>
      <c r="M132" s="55"/>
    </row>
    <row r="133" spans="4:13" ht="15.75" customHeight="1">
      <c r="D133" s="55"/>
      <c r="E133" s="55"/>
      <c r="F133" s="55"/>
      <c r="H133" s="55"/>
      <c r="I133" s="55"/>
      <c r="J133" s="55"/>
      <c r="K133" s="55"/>
      <c r="L133" s="55"/>
      <c r="M133" s="55"/>
    </row>
    <row r="134" spans="4:13" ht="15.75" customHeight="1">
      <c r="D134" s="55"/>
      <c r="E134" s="55"/>
      <c r="F134" s="55"/>
      <c r="H134" s="55"/>
      <c r="I134" s="55"/>
      <c r="J134" s="55"/>
      <c r="K134" s="55"/>
      <c r="L134" s="55"/>
      <c r="M134" s="55"/>
    </row>
    <row r="135" spans="4:13" ht="15.75" customHeight="1">
      <c r="D135" s="55"/>
      <c r="E135" s="55"/>
      <c r="F135" s="55"/>
      <c r="H135" s="55"/>
      <c r="I135" s="55"/>
      <c r="J135" s="55"/>
      <c r="K135" s="55"/>
      <c r="L135" s="55"/>
      <c r="M135" s="55"/>
    </row>
    <row r="136" spans="4:13" ht="15.75" customHeight="1">
      <c r="D136" s="55"/>
      <c r="E136" s="55"/>
      <c r="F136" s="55"/>
      <c r="H136" s="55"/>
      <c r="I136" s="55"/>
      <c r="J136" s="55"/>
      <c r="K136" s="55"/>
      <c r="L136" s="55"/>
      <c r="M136" s="55"/>
    </row>
    <row r="137" spans="4:13" ht="15.75" customHeight="1">
      <c r="D137" s="55"/>
      <c r="E137" s="55"/>
      <c r="F137" s="55"/>
      <c r="H137" s="55"/>
      <c r="I137" s="55"/>
      <c r="J137" s="55"/>
      <c r="K137" s="55"/>
      <c r="L137" s="55"/>
      <c r="M137" s="55"/>
    </row>
    <row r="138" spans="4:13" ht="15.75" customHeight="1">
      <c r="D138" s="55"/>
      <c r="E138" s="55"/>
      <c r="F138" s="55"/>
      <c r="H138" s="55"/>
      <c r="I138" s="55"/>
      <c r="J138" s="55"/>
      <c r="K138" s="55"/>
      <c r="L138" s="55"/>
      <c r="M138" s="55"/>
    </row>
    <row r="139" spans="4:13" ht="15.75" customHeight="1">
      <c r="D139" s="55"/>
      <c r="E139" s="55"/>
      <c r="F139" s="55"/>
      <c r="H139" s="55"/>
      <c r="I139" s="55"/>
      <c r="J139" s="55"/>
      <c r="K139" s="55"/>
      <c r="L139" s="55"/>
      <c r="M139" s="55"/>
    </row>
    <row r="140" spans="4:13" ht="15.75" customHeight="1">
      <c r="D140" s="55"/>
      <c r="E140" s="55"/>
      <c r="F140" s="55"/>
      <c r="H140" s="55"/>
      <c r="I140" s="55"/>
      <c r="J140" s="55"/>
      <c r="K140" s="55"/>
      <c r="L140" s="55"/>
      <c r="M140" s="55"/>
    </row>
    <row r="141" spans="4:13" ht="15.75" customHeight="1">
      <c r="D141" s="55"/>
      <c r="E141" s="55"/>
      <c r="F141" s="55"/>
      <c r="H141" s="55"/>
      <c r="I141" s="55"/>
      <c r="J141" s="55"/>
      <c r="K141" s="55"/>
      <c r="L141" s="55"/>
      <c r="M141" s="55"/>
    </row>
    <row r="142" spans="4:13" ht="15.75" customHeight="1">
      <c r="D142" s="55"/>
      <c r="E142" s="55"/>
      <c r="F142" s="55"/>
      <c r="H142" s="55"/>
      <c r="I142" s="55"/>
      <c r="J142" s="55"/>
      <c r="K142" s="55"/>
      <c r="L142" s="55"/>
      <c r="M142" s="55"/>
    </row>
    <row r="143" spans="4:13" ht="15.75" customHeight="1">
      <c r="D143" s="55"/>
      <c r="E143" s="55"/>
      <c r="F143" s="55"/>
      <c r="H143" s="55"/>
      <c r="I143" s="55"/>
      <c r="J143" s="55"/>
      <c r="K143" s="55"/>
      <c r="L143" s="55"/>
      <c r="M143" s="55"/>
    </row>
    <row r="144" spans="4:13" ht="15.75" customHeight="1">
      <c r="D144" s="55"/>
      <c r="E144" s="55"/>
      <c r="F144" s="55"/>
      <c r="H144" s="55"/>
      <c r="I144" s="55"/>
      <c r="J144" s="55"/>
      <c r="K144" s="55"/>
      <c r="L144" s="55"/>
      <c r="M144" s="55"/>
    </row>
    <row r="145" spans="4:13" ht="15.75" customHeight="1">
      <c r="D145" s="55"/>
      <c r="E145" s="55"/>
      <c r="F145" s="55"/>
      <c r="H145" s="55"/>
      <c r="I145" s="55"/>
      <c r="J145" s="55"/>
      <c r="K145" s="55"/>
      <c r="L145" s="55"/>
      <c r="M145" s="55"/>
    </row>
    <row r="146" spans="4:13" ht="15.75" customHeight="1">
      <c r="D146" s="55"/>
      <c r="E146" s="55"/>
      <c r="F146" s="55"/>
      <c r="H146" s="55"/>
      <c r="I146" s="55"/>
      <c r="J146" s="55"/>
      <c r="K146" s="55"/>
      <c r="L146" s="55"/>
      <c r="M146" s="55"/>
    </row>
    <row r="147" spans="4:13" ht="15.75" customHeight="1">
      <c r="D147" s="55"/>
      <c r="E147" s="55"/>
      <c r="F147" s="55"/>
      <c r="H147" s="55"/>
      <c r="I147" s="55"/>
      <c r="J147" s="55"/>
      <c r="K147" s="55"/>
      <c r="L147" s="55"/>
      <c r="M147" s="55"/>
    </row>
    <row r="148" spans="4:13" ht="15.75" customHeight="1">
      <c r="D148" s="55"/>
      <c r="E148" s="55"/>
      <c r="F148" s="55"/>
      <c r="H148" s="55"/>
      <c r="I148" s="55"/>
      <c r="J148" s="55"/>
      <c r="K148" s="55"/>
      <c r="L148" s="55"/>
      <c r="M148" s="55"/>
    </row>
    <row r="149" spans="4:13" ht="15.75" customHeight="1">
      <c r="D149" s="55"/>
      <c r="E149" s="55"/>
      <c r="F149" s="55"/>
      <c r="H149" s="55"/>
      <c r="I149" s="55"/>
      <c r="J149" s="55"/>
      <c r="K149" s="55"/>
      <c r="L149" s="55"/>
      <c r="M149" s="55"/>
    </row>
    <row r="150" spans="4:13" ht="15.75" customHeight="1">
      <c r="D150" s="55"/>
      <c r="E150" s="55"/>
      <c r="F150" s="55"/>
      <c r="H150" s="55"/>
      <c r="I150" s="55"/>
      <c r="J150" s="55"/>
      <c r="K150" s="55"/>
      <c r="L150" s="55"/>
      <c r="M150" s="55"/>
    </row>
    <row r="151" spans="4:13" ht="15.75" customHeight="1">
      <c r="D151" s="55"/>
      <c r="E151" s="55"/>
      <c r="F151" s="55"/>
      <c r="H151" s="55"/>
      <c r="I151" s="55"/>
      <c r="J151" s="55"/>
      <c r="K151" s="55"/>
      <c r="L151" s="55"/>
      <c r="M151" s="55"/>
    </row>
    <row r="152" spans="4:13" ht="15.75" customHeight="1">
      <c r="D152" s="55"/>
      <c r="E152" s="55"/>
      <c r="F152" s="55"/>
      <c r="H152" s="55"/>
      <c r="I152" s="55"/>
      <c r="J152" s="55"/>
      <c r="K152" s="55"/>
      <c r="L152" s="55"/>
      <c r="M152" s="55"/>
    </row>
    <row r="153" spans="4:13" ht="15.75" customHeight="1">
      <c r="D153" s="55"/>
      <c r="E153" s="55"/>
      <c r="F153" s="55"/>
      <c r="H153" s="55"/>
      <c r="I153" s="55"/>
      <c r="J153" s="55"/>
      <c r="K153" s="55"/>
      <c r="L153" s="55"/>
      <c r="M153" s="55"/>
    </row>
    <row r="154" spans="4:13" ht="15.75" customHeight="1">
      <c r="D154" s="55"/>
      <c r="E154" s="55"/>
      <c r="F154" s="55"/>
      <c r="H154" s="55"/>
      <c r="I154" s="55"/>
      <c r="J154" s="55"/>
      <c r="K154" s="55"/>
      <c r="L154" s="55"/>
      <c r="M154" s="55"/>
    </row>
    <row r="155" spans="4:13" ht="15.75" customHeight="1">
      <c r="D155" s="55"/>
      <c r="E155" s="55"/>
      <c r="F155" s="55"/>
      <c r="H155" s="55"/>
      <c r="I155" s="55"/>
      <c r="J155" s="55"/>
      <c r="K155" s="55"/>
      <c r="L155" s="55"/>
      <c r="M155" s="55"/>
    </row>
    <row r="156" spans="4:13" ht="15.75" customHeight="1">
      <c r="D156" s="55"/>
      <c r="E156" s="55"/>
      <c r="F156" s="55"/>
      <c r="H156" s="55"/>
      <c r="I156" s="55"/>
      <c r="J156" s="55"/>
      <c r="K156" s="55"/>
      <c r="L156" s="55"/>
      <c r="M156" s="55"/>
    </row>
    <row r="157" spans="4:13" ht="15.75" customHeight="1">
      <c r="D157" s="55"/>
      <c r="E157" s="55"/>
      <c r="F157" s="55"/>
      <c r="H157" s="55"/>
      <c r="I157" s="55"/>
      <c r="J157" s="55"/>
      <c r="K157" s="55"/>
      <c r="L157" s="55"/>
      <c r="M157" s="55"/>
    </row>
    <row r="158" spans="4:13" ht="15.75" customHeight="1">
      <c r="D158" s="55"/>
      <c r="E158" s="55"/>
      <c r="F158" s="55"/>
      <c r="H158" s="55"/>
      <c r="I158" s="55"/>
      <c r="J158" s="55"/>
      <c r="K158" s="55"/>
      <c r="L158" s="55"/>
      <c r="M158" s="55"/>
    </row>
    <row r="159" spans="4:13" ht="15.75" customHeight="1">
      <c r="D159" s="55"/>
      <c r="E159" s="55"/>
      <c r="F159" s="55"/>
      <c r="H159" s="55"/>
      <c r="I159" s="55"/>
      <c r="J159" s="55"/>
      <c r="K159" s="55"/>
      <c r="L159" s="55"/>
      <c r="M159" s="55"/>
    </row>
    <row r="160" spans="4:13" ht="15.75" customHeight="1">
      <c r="D160" s="55"/>
      <c r="E160" s="55"/>
      <c r="F160" s="55"/>
      <c r="H160" s="55"/>
      <c r="I160" s="55"/>
      <c r="J160" s="55"/>
      <c r="K160" s="55"/>
      <c r="L160" s="55"/>
      <c r="M160" s="55"/>
    </row>
    <row r="161" spans="4:13" ht="15.75" customHeight="1">
      <c r="D161" s="55"/>
      <c r="E161" s="55"/>
      <c r="F161" s="55"/>
      <c r="H161" s="55"/>
      <c r="I161" s="55"/>
      <c r="J161" s="55"/>
      <c r="K161" s="55"/>
      <c r="L161" s="55"/>
      <c r="M161" s="55"/>
    </row>
    <row r="162" spans="4:13" ht="15.75" customHeight="1">
      <c r="D162" s="55"/>
      <c r="E162" s="55"/>
      <c r="F162" s="55"/>
      <c r="H162" s="55"/>
      <c r="I162" s="55"/>
      <c r="J162" s="55"/>
      <c r="K162" s="55"/>
      <c r="L162" s="55"/>
      <c r="M162" s="55"/>
    </row>
    <row r="163" spans="4:13" ht="15.75" customHeight="1">
      <c r="D163" s="55"/>
      <c r="E163" s="55"/>
      <c r="F163" s="55"/>
      <c r="H163" s="55"/>
      <c r="I163" s="55"/>
      <c r="J163" s="55"/>
      <c r="K163" s="55"/>
      <c r="L163" s="55"/>
      <c r="M163" s="55"/>
    </row>
    <row r="164" spans="4:13" ht="15.75" customHeight="1">
      <c r="D164" s="55"/>
      <c r="E164" s="55"/>
      <c r="F164" s="55"/>
      <c r="H164" s="55"/>
      <c r="I164" s="55"/>
      <c r="J164" s="55"/>
      <c r="K164" s="55"/>
      <c r="L164" s="55"/>
      <c r="M164" s="55"/>
    </row>
    <row r="165" spans="4:13" ht="15.75" customHeight="1">
      <c r="D165" s="55"/>
      <c r="E165" s="55"/>
      <c r="F165" s="55"/>
      <c r="H165" s="55"/>
      <c r="I165" s="55"/>
      <c r="J165" s="55"/>
      <c r="K165" s="55"/>
      <c r="L165" s="55"/>
      <c r="M165" s="55"/>
    </row>
    <row r="166" spans="4:13" ht="15.75" customHeight="1">
      <c r="D166" s="55"/>
      <c r="E166" s="55"/>
      <c r="F166" s="55"/>
      <c r="H166" s="55"/>
      <c r="I166" s="55"/>
      <c r="J166" s="55"/>
      <c r="K166" s="55"/>
      <c r="L166" s="55"/>
      <c r="M166" s="55"/>
    </row>
    <row r="167" spans="4:13" ht="15.75" customHeight="1">
      <c r="D167" s="55"/>
      <c r="E167" s="55"/>
      <c r="F167" s="55"/>
      <c r="H167" s="55"/>
      <c r="I167" s="55"/>
      <c r="J167" s="55"/>
      <c r="K167" s="55"/>
      <c r="L167" s="55"/>
      <c r="M167" s="55"/>
    </row>
    <row r="168" spans="4:13" ht="15.75" customHeight="1">
      <c r="D168" s="55"/>
      <c r="E168" s="55"/>
      <c r="F168" s="55"/>
      <c r="H168" s="55"/>
      <c r="I168" s="55"/>
      <c r="J168" s="55"/>
      <c r="K168" s="55"/>
      <c r="L168" s="55"/>
      <c r="M168" s="55"/>
    </row>
    <row r="169" spans="4:13" ht="15.75" customHeight="1">
      <c r="D169" s="55"/>
      <c r="E169" s="55"/>
      <c r="F169" s="55"/>
      <c r="H169" s="55"/>
      <c r="I169" s="55"/>
      <c r="J169" s="55"/>
      <c r="K169" s="55"/>
      <c r="L169" s="55"/>
      <c r="M169" s="55"/>
    </row>
    <row r="170" spans="4:13" ht="15.75" customHeight="1">
      <c r="D170" s="55"/>
      <c r="E170" s="55"/>
      <c r="F170" s="55"/>
      <c r="H170" s="55"/>
      <c r="I170" s="55"/>
      <c r="J170" s="55"/>
      <c r="K170" s="55"/>
      <c r="L170" s="55"/>
      <c r="M170" s="55"/>
    </row>
    <row r="171" spans="4:13" ht="15.75" customHeight="1">
      <c r="D171" s="55"/>
      <c r="E171" s="55"/>
      <c r="F171" s="55"/>
      <c r="H171" s="55"/>
      <c r="I171" s="55"/>
      <c r="J171" s="55"/>
      <c r="K171" s="55"/>
      <c r="L171" s="55"/>
      <c r="M171" s="55"/>
    </row>
    <row r="172" spans="4:13" ht="15.75" customHeight="1">
      <c r="D172" s="55"/>
      <c r="E172" s="55"/>
      <c r="F172" s="55"/>
      <c r="H172" s="55"/>
      <c r="I172" s="55"/>
      <c r="J172" s="55"/>
      <c r="K172" s="55"/>
      <c r="L172" s="55"/>
      <c r="M172" s="55"/>
    </row>
    <row r="173" spans="4:13" ht="15.75" customHeight="1">
      <c r="D173" s="55"/>
      <c r="E173" s="55"/>
      <c r="F173" s="55"/>
      <c r="H173" s="55"/>
      <c r="I173" s="55"/>
      <c r="J173" s="55"/>
      <c r="K173" s="55"/>
      <c r="L173" s="55"/>
      <c r="M173" s="55"/>
    </row>
    <row r="174" spans="4:13" ht="15.75" customHeight="1">
      <c r="D174" s="55"/>
      <c r="E174" s="55"/>
      <c r="F174" s="55"/>
      <c r="H174" s="55"/>
      <c r="I174" s="55"/>
      <c r="J174" s="55"/>
      <c r="K174" s="55"/>
      <c r="L174" s="55"/>
      <c r="M174" s="55"/>
    </row>
    <row r="175" spans="4:13" ht="15.75" customHeight="1">
      <c r="D175" s="55"/>
      <c r="E175" s="55"/>
      <c r="F175" s="55"/>
      <c r="H175" s="55"/>
      <c r="I175" s="55"/>
      <c r="J175" s="55"/>
      <c r="K175" s="55"/>
      <c r="L175" s="55"/>
      <c r="M175" s="55"/>
    </row>
    <row r="176" spans="4:13" ht="15.75" customHeight="1">
      <c r="D176" s="55"/>
      <c r="E176" s="55"/>
      <c r="F176" s="55"/>
      <c r="H176" s="55"/>
      <c r="I176" s="55"/>
      <c r="J176" s="55"/>
      <c r="K176" s="55"/>
      <c r="L176" s="55"/>
      <c r="M176" s="55"/>
    </row>
    <row r="177" spans="4:13" ht="15.75" customHeight="1">
      <c r="D177" s="55"/>
      <c r="E177" s="55"/>
      <c r="F177" s="55"/>
      <c r="H177" s="55"/>
      <c r="I177" s="55"/>
      <c r="J177" s="55"/>
      <c r="K177" s="55"/>
      <c r="L177" s="55"/>
      <c r="M177" s="55"/>
    </row>
    <row r="178" spans="4:13" ht="15.75" customHeight="1">
      <c r="D178" s="55"/>
      <c r="E178" s="55"/>
      <c r="F178" s="55"/>
      <c r="H178" s="55"/>
      <c r="I178" s="55"/>
      <c r="J178" s="55"/>
      <c r="K178" s="55"/>
      <c r="L178" s="55"/>
      <c r="M178" s="55"/>
    </row>
    <row r="179" spans="4:13" ht="15.75" customHeight="1">
      <c r="D179" s="55"/>
      <c r="E179" s="55"/>
      <c r="F179" s="55"/>
      <c r="H179" s="55"/>
      <c r="I179" s="55"/>
      <c r="J179" s="55"/>
      <c r="K179" s="55"/>
      <c r="L179" s="55"/>
      <c r="M179" s="55"/>
    </row>
    <row r="180" spans="4:13" ht="15.75" customHeight="1">
      <c r="D180" s="55"/>
      <c r="E180" s="55"/>
      <c r="F180" s="55"/>
      <c r="H180" s="55"/>
      <c r="I180" s="55"/>
      <c r="J180" s="55"/>
      <c r="K180" s="55"/>
      <c r="L180" s="55"/>
      <c r="M180" s="55"/>
    </row>
    <row r="181" spans="4:13" ht="15.75" customHeight="1">
      <c r="D181" s="55"/>
      <c r="E181" s="55"/>
      <c r="F181" s="55"/>
      <c r="H181" s="55"/>
      <c r="I181" s="55"/>
      <c r="J181" s="55"/>
      <c r="K181" s="55"/>
      <c r="L181" s="55"/>
      <c r="M181" s="55"/>
    </row>
    <row r="182" spans="4:13" ht="15.75" customHeight="1">
      <c r="D182" s="55"/>
      <c r="E182" s="55"/>
      <c r="F182" s="55"/>
      <c r="H182" s="55"/>
      <c r="I182" s="55"/>
      <c r="J182" s="55"/>
      <c r="K182" s="55"/>
      <c r="L182" s="55"/>
      <c r="M182" s="55"/>
    </row>
    <row r="183" spans="4:13" ht="15.75" customHeight="1">
      <c r="D183" s="55"/>
      <c r="E183" s="55"/>
      <c r="F183" s="55"/>
      <c r="H183" s="55"/>
      <c r="I183" s="55"/>
      <c r="J183" s="55"/>
      <c r="K183" s="55"/>
      <c r="L183" s="55"/>
      <c r="M183" s="55"/>
    </row>
    <row r="184" spans="4:13" ht="15.75" customHeight="1">
      <c r="D184" s="55"/>
      <c r="E184" s="55"/>
      <c r="F184" s="55"/>
      <c r="H184" s="55"/>
      <c r="I184" s="55"/>
      <c r="J184" s="55"/>
      <c r="K184" s="55"/>
      <c r="L184" s="55"/>
      <c r="M184" s="55"/>
    </row>
    <row r="185" spans="4:13" ht="15.75" customHeight="1">
      <c r="D185" s="55"/>
      <c r="E185" s="55"/>
      <c r="F185" s="55"/>
      <c r="H185" s="55"/>
      <c r="I185" s="55"/>
      <c r="J185" s="55"/>
      <c r="K185" s="55"/>
      <c r="L185" s="55"/>
      <c r="M185" s="55"/>
    </row>
    <row r="186" spans="4:13" ht="15.75" customHeight="1">
      <c r="D186" s="55"/>
      <c r="E186" s="55"/>
      <c r="F186" s="55"/>
      <c r="H186" s="55"/>
      <c r="I186" s="55"/>
      <c r="J186" s="55"/>
      <c r="K186" s="55"/>
      <c r="L186" s="55"/>
      <c r="M186" s="55"/>
    </row>
    <row r="187" spans="4:13" ht="15.75" customHeight="1">
      <c r="D187" s="55"/>
      <c r="E187" s="55"/>
      <c r="F187" s="55"/>
      <c r="H187" s="55"/>
      <c r="I187" s="55"/>
      <c r="J187" s="55"/>
      <c r="K187" s="55"/>
      <c r="L187" s="55"/>
      <c r="M187" s="55"/>
    </row>
    <row r="188" spans="4:13" ht="15.75" customHeight="1">
      <c r="D188" s="55"/>
      <c r="E188" s="55"/>
      <c r="F188" s="55"/>
      <c r="H188" s="55"/>
      <c r="I188" s="55"/>
      <c r="J188" s="55"/>
      <c r="K188" s="55"/>
      <c r="L188" s="55"/>
      <c r="M188" s="55"/>
    </row>
    <row r="189" spans="4:13" ht="15.75" customHeight="1">
      <c r="D189" s="55"/>
      <c r="E189" s="55"/>
      <c r="F189" s="55"/>
      <c r="H189" s="55"/>
      <c r="I189" s="55"/>
      <c r="J189" s="55"/>
      <c r="K189" s="55"/>
      <c r="L189" s="55"/>
      <c r="M189" s="55"/>
    </row>
    <row r="190" spans="4:13" ht="15.75" customHeight="1">
      <c r="D190" s="55"/>
      <c r="E190" s="55"/>
      <c r="F190" s="55"/>
      <c r="H190" s="55"/>
      <c r="I190" s="55"/>
      <c r="J190" s="55"/>
      <c r="K190" s="55"/>
      <c r="L190" s="55"/>
      <c r="M190" s="55"/>
    </row>
    <row r="191" spans="4:13" ht="15.75" customHeight="1">
      <c r="D191" s="55"/>
      <c r="E191" s="55"/>
      <c r="F191" s="55"/>
      <c r="H191" s="55"/>
      <c r="I191" s="55"/>
      <c r="J191" s="55"/>
      <c r="K191" s="55"/>
      <c r="L191" s="55"/>
      <c r="M191" s="55"/>
    </row>
    <row r="192" spans="4:13" ht="15.75" customHeight="1">
      <c r="D192" s="55"/>
      <c r="E192" s="55"/>
      <c r="F192" s="55"/>
      <c r="H192" s="55"/>
      <c r="I192" s="55"/>
      <c r="J192" s="55"/>
      <c r="K192" s="55"/>
      <c r="L192" s="55"/>
      <c r="M192" s="55"/>
    </row>
    <row r="193" spans="4:13" ht="15.75" customHeight="1">
      <c r="D193" s="55"/>
      <c r="E193" s="55"/>
      <c r="F193" s="55"/>
      <c r="H193" s="55"/>
      <c r="I193" s="55"/>
      <c r="J193" s="55"/>
      <c r="K193" s="55"/>
      <c r="L193" s="55"/>
      <c r="M193" s="55"/>
    </row>
    <row r="194" spans="4:13" ht="15.75" customHeight="1">
      <c r="D194" s="55"/>
      <c r="E194" s="55"/>
      <c r="F194" s="55"/>
      <c r="H194" s="55"/>
      <c r="I194" s="55"/>
      <c r="J194" s="55"/>
      <c r="K194" s="55"/>
      <c r="L194" s="55"/>
      <c r="M194" s="55"/>
    </row>
    <row r="195" spans="4:13" ht="15.75" customHeight="1">
      <c r="D195" s="55"/>
      <c r="E195" s="55"/>
      <c r="F195" s="55"/>
      <c r="H195" s="55"/>
      <c r="I195" s="55"/>
      <c r="J195" s="55"/>
      <c r="K195" s="55"/>
      <c r="L195" s="55"/>
      <c r="M195" s="55"/>
    </row>
    <row r="196" spans="4:13" ht="15.75" customHeight="1">
      <c r="D196" s="55"/>
      <c r="E196" s="55"/>
      <c r="F196" s="55"/>
      <c r="H196" s="55"/>
      <c r="I196" s="55"/>
      <c r="J196" s="55"/>
      <c r="K196" s="55"/>
      <c r="L196" s="55"/>
      <c r="M196" s="55"/>
    </row>
    <row r="197" spans="4:13" ht="15.75" customHeight="1">
      <c r="D197" s="55"/>
      <c r="E197" s="55"/>
      <c r="F197" s="55"/>
      <c r="H197" s="55"/>
      <c r="I197" s="55"/>
      <c r="J197" s="55"/>
      <c r="K197" s="55"/>
      <c r="L197" s="55"/>
      <c r="M197" s="55"/>
    </row>
    <row r="198" spans="4:13" ht="15.75" customHeight="1">
      <c r="D198" s="55"/>
      <c r="E198" s="55"/>
      <c r="F198" s="55"/>
      <c r="H198" s="55"/>
      <c r="I198" s="55"/>
      <c r="J198" s="55"/>
      <c r="K198" s="55"/>
      <c r="L198" s="55"/>
      <c r="M198" s="55"/>
    </row>
    <row r="199" spans="4:13" ht="15.75" customHeight="1">
      <c r="D199" s="55"/>
      <c r="E199" s="55"/>
      <c r="F199" s="55"/>
      <c r="H199" s="55"/>
      <c r="I199" s="55"/>
      <c r="J199" s="55"/>
      <c r="K199" s="55"/>
      <c r="L199" s="55"/>
      <c r="M199" s="55"/>
    </row>
    <row r="200" spans="4:13" ht="15.75" customHeight="1">
      <c r="D200" s="55"/>
      <c r="E200" s="55"/>
      <c r="F200" s="55"/>
      <c r="H200" s="55"/>
      <c r="I200" s="55"/>
      <c r="J200" s="55"/>
      <c r="K200" s="55"/>
      <c r="L200" s="55"/>
      <c r="M200" s="55"/>
    </row>
    <row r="201" spans="4:13" ht="15.75" customHeight="1">
      <c r="D201" s="55"/>
      <c r="E201" s="55"/>
      <c r="F201" s="55"/>
      <c r="H201" s="55"/>
      <c r="I201" s="55"/>
      <c r="J201" s="55"/>
      <c r="K201" s="55"/>
      <c r="L201" s="55"/>
      <c r="M201" s="55"/>
    </row>
    <row r="202" spans="4:13" ht="15.75" customHeight="1">
      <c r="D202" s="55"/>
      <c r="E202" s="55"/>
      <c r="F202" s="55"/>
      <c r="H202" s="55"/>
      <c r="I202" s="55"/>
      <c r="J202" s="55"/>
      <c r="K202" s="55"/>
      <c r="L202" s="55"/>
      <c r="M202" s="55"/>
    </row>
    <row r="203" spans="4:13" ht="15.75" customHeight="1">
      <c r="D203" s="55"/>
      <c r="E203" s="55"/>
      <c r="F203" s="55"/>
      <c r="H203" s="55"/>
      <c r="I203" s="55"/>
      <c r="J203" s="55"/>
      <c r="K203" s="55"/>
      <c r="L203" s="55"/>
      <c r="M203" s="55"/>
    </row>
    <row r="204" spans="4:13" ht="15.75" customHeight="1">
      <c r="D204" s="55"/>
      <c r="E204" s="55"/>
      <c r="F204" s="55"/>
      <c r="H204" s="55"/>
      <c r="I204" s="55"/>
      <c r="J204" s="55"/>
      <c r="K204" s="55"/>
      <c r="L204" s="55"/>
      <c r="M204" s="55"/>
    </row>
    <row r="205" spans="4:13" ht="15.75" customHeight="1">
      <c r="D205" s="55"/>
      <c r="E205" s="55"/>
      <c r="F205" s="55"/>
      <c r="H205" s="55"/>
      <c r="I205" s="55"/>
      <c r="J205" s="55"/>
      <c r="K205" s="55"/>
      <c r="L205" s="55"/>
      <c r="M205" s="55"/>
    </row>
    <row r="206" spans="4:13" ht="15.75" customHeight="1">
      <c r="D206" s="55"/>
      <c r="E206" s="55"/>
      <c r="F206" s="55"/>
      <c r="H206" s="55"/>
      <c r="I206" s="55"/>
      <c r="J206" s="55"/>
      <c r="K206" s="55"/>
      <c r="L206" s="55"/>
      <c r="M206" s="55"/>
    </row>
    <row r="207" spans="4:13" ht="15.75" customHeight="1">
      <c r="D207" s="55"/>
      <c r="E207" s="55"/>
      <c r="F207" s="55"/>
      <c r="H207" s="55"/>
      <c r="I207" s="55"/>
      <c r="J207" s="55"/>
      <c r="K207" s="55"/>
      <c r="L207" s="55"/>
      <c r="M207" s="55"/>
    </row>
    <row r="208" spans="4:13" ht="15.75" customHeight="1">
      <c r="D208" s="55"/>
      <c r="E208" s="55"/>
      <c r="F208" s="55"/>
      <c r="H208" s="55"/>
      <c r="I208" s="55"/>
      <c r="J208" s="55"/>
      <c r="K208" s="55"/>
      <c r="L208" s="55"/>
      <c r="M208" s="55"/>
    </row>
    <row r="209" spans="4:13" ht="15.75" customHeight="1">
      <c r="D209" s="55"/>
      <c r="E209" s="55"/>
      <c r="F209" s="55"/>
      <c r="H209" s="55"/>
      <c r="I209" s="55"/>
      <c r="J209" s="55"/>
      <c r="K209" s="55"/>
      <c r="L209" s="55"/>
      <c r="M209" s="55"/>
    </row>
    <row r="210" spans="4:13" ht="15.75" customHeight="1">
      <c r="D210" s="55"/>
      <c r="E210" s="55"/>
      <c r="F210" s="55"/>
      <c r="H210" s="55"/>
      <c r="I210" s="55"/>
      <c r="J210" s="55"/>
      <c r="K210" s="55"/>
      <c r="L210" s="55"/>
      <c r="M210" s="55"/>
    </row>
    <row r="211" spans="4:13" ht="15.75" customHeight="1">
      <c r="D211" s="55"/>
      <c r="E211" s="55"/>
      <c r="F211" s="55"/>
      <c r="H211" s="55"/>
      <c r="I211" s="55"/>
      <c r="J211" s="55"/>
      <c r="K211" s="55"/>
      <c r="L211" s="55"/>
      <c r="M211" s="55"/>
    </row>
    <row r="212" spans="4:13" ht="15.75" customHeight="1">
      <c r="D212" s="55"/>
      <c r="E212" s="55"/>
      <c r="F212" s="55"/>
      <c r="H212" s="55"/>
      <c r="I212" s="55"/>
      <c r="J212" s="55"/>
      <c r="K212" s="55"/>
      <c r="L212" s="55"/>
      <c r="M212" s="55"/>
    </row>
    <row r="213" spans="4:13" ht="15.75" customHeight="1">
      <c r="D213" s="55"/>
      <c r="E213" s="55"/>
      <c r="F213" s="55"/>
      <c r="H213" s="55"/>
      <c r="I213" s="55"/>
      <c r="J213" s="55"/>
      <c r="K213" s="55"/>
      <c r="L213" s="55"/>
      <c r="M213" s="55"/>
    </row>
    <row r="214" spans="4:13" ht="15.75" customHeight="1">
      <c r="D214" s="55"/>
      <c r="E214" s="55"/>
      <c r="F214" s="55"/>
      <c r="H214" s="55"/>
      <c r="I214" s="55"/>
      <c r="J214" s="55"/>
      <c r="K214" s="55"/>
      <c r="L214" s="55"/>
      <c r="M214" s="55"/>
    </row>
    <row r="215" spans="4:13" ht="15.75" customHeight="1">
      <c r="D215" s="55"/>
      <c r="E215" s="55"/>
      <c r="F215" s="55"/>
      <c r="H215" s="55"/>
      <c r="I215" s="55"/>
      <c r="J215" s="55"/>
      <c r="K215" s="55"/>
      <c r="L215" s="55"/>
      <c r="M215" s="55"/>
    </row>
    <row r="216" spans="4:13" ht="15.75" customHeight="1">
      <c r="D216" s="55"/>
      <c r="E216" s="55"/>
      <c r="F216" s="55"/>
      <c r="H216" s="55"/>
      <c r="I216" s="55"/>
      <c r="J216" s="55"/>
      <c r="K216" s="55"/>
      <c r="L216" s="55"/>
      <c r="M216" s="55"/>
    </row>
    <row r="217" spans="4:13" ht="15.75" customHeight="1">
      <c r="D217" s="55"/>
      <c r="E217" s="55"/>
      <c r="F217" s="55"/>
      <c r="H217" s="55"/>
      <c r="I217" s="55"/>
      <c r="J217" s="55"/>
      <c r="K217" s="55"/>
      <c r="L217" s="55"/>
      <c r="M217" s="55"/>
    </row>
    <row r="218" spans="4:13" ht="15.75" customHeight="1">
      <c r="D218" s="55"/>
      <c r="E218" s="55"/>
      <c r="F218" s="55"/>
      <c r="H218" s="55"/>
      <c r="I218" s="55"/>
      <c r="J218" s="55"/>
      <c r="K218" s="55"/>
      <c r="L218" s="55"/>
      <c r="M218" s="55"/>
    </row>
    <row r="219" spans="4:13" ht="15.75" customHeight="1">
      <c r="D219" s="55"/>
      <c r="E219" s="55"/>
      <c r="F219" s="55"/>
      <c r="H219" s="55"/>
      <c r="I219" s="55"/>
      <c r="J219" s="55"/>
      <c r="K219" s="55"/>
      <c r="L219" s="55"/>
      <c r="M219" s="55"/>
    </row>
    <row r="220" spans="4:13" ht="15.75" customHeight="1">
      <c r="D220" s="55"/>
      <c r="E220" s="55"/>
      <c r="F220" s="55"/>
      <c r="H220" s="55"/>
      <c r="I220" s="55"/>
      <c r="J220" s="55"/>
      <c r="K220" s="55"/>
      <c r="L220" s="55"/>
      <c r="M220" s="55"/>
    </row>
    <row r="221" spans="4:13" ht="15.75" customHeight="1">
      <c r="D221" s="55"/>
      <c r="E221" s="55"/>
      <c r="F221" s="55"/>
      <c r="H221" s="55"/>
      <c r="I221" s="55"/>
      <c r="J221" s="55"/>
      <c r="K221" s="55"/>
      <c r="L221" s="55"/>
      <c r="M221" s="55"/>
    </row>
    <row r="222" spans="4:13" ht="15.75" customHeight="1">
      <c r="D222" s="55"/>
      <c r="E222" s="55"/>
      <c r="F222" s="55"/>
      <c r="H222" s="55"/>
      <c r="I222" s="55"/>
      <c r="J222" s="55"/>
      <c r="K222" s="55"/>
      <c r="L222" s="55"/>
      <c r="M222" s="55"/>
    </row>
    <row r="223" spans="4:13" ht="15.75" customHeight="1">
      <c r="D223" s="55"/>
      <c r="E223" s="55"/>
      <c r="F223" s="55"/>
      <c r="H223" s="55"/>
      <c r="I223" s="55"/>
      <c r="J223" s="55"/>
      <c r="K223" s="55"/>
      <c r="L223" s="55"/>
      <c r="M223" s="55"/>
    </row>
    <row r="224" spans="4:13" ht="15.75" customHeight="1">
      <c r="D224" s="55"/>
      <c r="E224" s="55"/>
      <c r="F224" s="55"/>
      <c r="H224" s="55"/>
      <c r="I224" s="55"/>
      <c r="J224" s="55"/>
      <c r="K224" s="55"/>
      <c r="L224" s="55"/>
      <c r="M224" s="55"/>
    </row>
    <row r="225" spans="4:13" ht="15.75" customHeight="1">
      <c r="D225" s="55"/>
      <c r="E225" s="55"/>
      <c r="F225" s="55"/>
      <c r="H225" s="55"/>
      <c r="I225" s="55"/>
      <c r="J225" s="55"/>
      <c r="K225" s="55"/>
      <c r="L225" s="55"/>
      <c r="M225" s="55"/>
    </row>
    <row r="226" spans="4:13" ht="15.75" customHeight="1">
      <c r="D226" s="55"/>
      <c r="E226" s="55"/>
      <c r="F226" s="55"/>
      <c r="H226" s="55"/>
      <c r="I226" s="55"/>
      <c r="J226" s="55"/>
      <c r="K226" s="55"/>
      <c r="L226" s="55"/>
      <c r="M226" s="55"/>
    </row>
    <row r="227" spans="4:13" ht="15.75" customHeight="1">
      <c r="D227" s="55"/>
      <c r="E227" s="55"/>
      <c r="F227" s="55"/>
      <c r="H227" s="55"/>
      <c r="I227" s="55"/>
      <c r="J227" s="55"/>
      <c r="K227" s="55"/>
      <c r="L227" s="55"/>
      <c r="M227" s="55"/>
    </row>
    <row r="228" spans="4:13" ht="15.75" customHeight="1">
      <c r="D228" s="55"/>
      <c r="E228" s="55"/>
      <c r="F228" s="55"/>
      <c r="H228" s="55"/>
      <c r="I228" s="55"/>
      <c r="J228" s="55"/>
      <c r="K228" s="55"/>
      <c r="L228" s="55"/>
      <c r="M228" s="55"/>
    </row>
    <row r="229" spans="4:13" ht="15.75" customHeight="1">
      <c r="D229" s="55"/>
      <c r="E229" s="55"/>
      <c r="F229" s="55"/>
      <c r="H229" s="55"/>
      <c r="I229" s="55"/>
      <c r="J229" s="55"/>
      <c r="K229" s="55"/>
      <c r="L229" s="55"/>
      <c r="M229" s="55"/>
    </row>
    <row r="230" spans="4:13" ht="15.75" customHeight="1">
      <c r="D230" s="55"/>
      <c r="E230" s="55"/>
      <c r="F230" s="55"/>
      <c r="H230" s="55"/>
      <c r="I230" s="55"/>
      <c r="J230" s="55"/>
      <c r="K230" s="55"/>
      <c r="L230" s="55"/>
      <c r="M230" s="55"/>
    </row>
    <row r="231" spans="4:13" ht="15.75" customHeight="1">
      <c r="D231" s="55"/>
      <c r="E231" s="55"/>
      <c r="F231" s="55"/>
      <c r="H231" s="55"/>
      <c r="I231" s="55"/>
      <c r="J231" s="55"/>
      <c r="K231" s="55"/>
      <c r="L231" s="55"/>
      <c r="M231" s="55"/>
    </row>
    <row r="232" spans="4:13" ht="15.75" customHeight="1">
      <c r="D232" s="55"/>
      <c r="E232" s="55"/>
      <c r="F232" s="55"/>
      <c r="H232" s="55"/>
      <c r="I232" s="55"/>
      <c r="J232" s="55"/>
      <c r="K232" s="55"/>
      <c r="L232" s="55"/>
      <c r="M232" s="55"/>
    </row>
    <row r="233" spans="4:13" ht="15.75" customHeight="1">
      <c r="D233" s="55"/>
      <c r="E233" s="55"/>
      <c r="F233" s="55"/>
      <c r="H233" s="55"/>
      <c r="I233" s="55"/>
      <c r="J233" s="55"/>
      <c r="K233" s="55"/>
      <c r="L233" s="55"/>
      <c r="M233" s="55"/>
    </row>
    <row r="234" spans="4:13" ht="15.75" customHeight="1">
      <c r="D234" s="55"/>
      <c r="E234" s="55"/>
      <c r="F234" s="55"/>
      <c r="H234" s="55"/>
      <c r="I234" s="55"/>
      <c r="J234" s="55"/>
      <c r="K234" s="55"/>
      <c r="L234" s="55"/>
      <c r="M234" s="55"/>
    </row>
    <row r="235" spans="4:13" ht="15.75" customHeight="1">
      <c r="D235" s="55"/>
      <c r="E235" s="55"/>
      <c r="F235" s="55"/>
      <c r="H235" s="55"/>
      <c r="I235" s="55"/>
      <c r="J235" s="55"/>
      <c r="K235" s="55"/>
      <c r="L235" s="55"/>
      <c r="M235" s="55"/>
    </row>
    <row r="236" spans="4:13" ht="15.75" customHeight="1">
      <c r="D236" s="55"/>
      <c r="E236" s="55"/>
      <c r="F236" s="55"/>
      <c r="H236" s="55"/>
      <c r="I236" s="55"/>
      <c r="J236" s="55"/>
      <c r="K236" s="55"/>
      <c r="L236" s="55"/>
      <c r="M236" s="55"/>
    </row>
    <row r="237" spans="4:13" ht="15.75" customHeight="1">
      <c r="D237" s="55"/>
      <c r="E237" s="55"/>
      <c r="F237" s="55"/>
      <c r="H237" s="55"/>
      <c r="I237" s="55"/>
      <c r="J237" s="55"/>
      <c r="K237" s="55"/>
      <c r="L237" s="55"/>
      <c r="M237" s="55"/>
    </row>
    <row r="238" spans="4:13" ht="15.75" customHeight="1">
      <c r="D238" s="55"/>
      <c r="E238" s="55"/>
      <c r="F238" s="55"/>
      <c r="H238" s="55"/>
      <c r="I238" s="55"/>
      <c r="J238" s="55"/>
      <c r="K238" s="55"/>
      <c r="L238" s="55"/>
      <c r="M238" s="55"/>
    </row>
    <row r="239" spans="4:13" ht="15.75" customHeight="1">
      <c r="D239" s="55"/>
      <c r="E239" s="55"/>
      <c r="F239" s="55"/>
      <c r="H239" s="55"/>
      <c r="I239" s="55"/>
      <c r="J239" s="55"/>
      <c r="K239" s="55"/>
      <c r="L239" s="55"/>
      <c r="M239" s="55"/>
    </row>
    <row r="240" spans="4:13" ht="15.75" customHeight="1">
      <c r="D240" s="55"/>
      <c r="E240" s="55"/>
      <c r="F240" s="55"/>
      <c r="H240" s="55"/>
      <c r="I240" s="55"/>
      <c r="J240" s="55"/>
      <c r="K240" s="55"/>
      <c r="L240" s="55"/>
      <c r="M240" s="55"/>
    </row>
    <row r="241" spans="4:13" ht="15.75" customHeight="1">
      <c r="D241" s="55"/>
      <c r="E241" s="55"/>
      <c r="F241" s="55"/>
      <c r="H241" s="55"/>
      <c r="I241" s="55"/>
      <c r="J241" s="55"/>
      <c r="K241" s="55"/>
      <c r="L241" s="55"/>
      <c r="M241" s="55"/>
    </row>
    <row r="242" spans="4:13" ht="15.75" customHeight="1">
      <c r="D242" s="55"/>
      <c r="E242" s="55"/>
      <c r="F242" s="55"/>
      <c r="H242" s="55"/>
      <c r="I242" s="55"/>
      <c r="J242" s="55"/>
      <c r="K242" s="55"/>
      <c r="L242" s="55"/>
      <c r="M242" s="55"/>
    </row>
    <row r="243" spans="4:13" ht="15.75" customHeight="1">
      <c r="D243" s="55"/>
      <c r="E243" s="55"/>
      <c r="F243" s="55"/>
      <c r="H243" s="55"/>
      <c r="I243" s="55"/>
      <c r="J243" s="55"/>
      <c r="K243" s="55"/>
      <c r="L243" s="55"/>
      <c r="M243" s="55"/>
    </row>
    <row r="244" spans="4:13" ht="15.75" customHeight="1">
      <c r="D244" s="55"/>
      <c r="E244" s="55"/>
      <c r="F244" s="55"/>
      <c r="H244" s="55"/>
      <c r="I244" s="55"/>
      <c r="J244" s="55"/>
      <c r="K244" s="55"/>
      <c r="L244" s="55"/>
      <c r="M244" s="55"/>
    </row>
    <row r="245" spans="4:13" ht="15.75" customHeight="1">
      <c r="D245" s="55"/>
      <c r="E245" s="55"/>
      <c r="F245" s="55"/>
      <c r="H245" s="55"/>
      <c r="I245" s="55"/>
      <c r="J245" s="55"/>
      <c r="K245" s="55"/>
      <c r="L245" s="55"/>
      <c r="M245" s="55"/>
    </row>
    <row r="246" spans="4:13" ht="15.75" customHeight="1">
      <c r="D246" s="55"/>
      <c r="E246" s="55"/>
      <c r="F246" s="55"/>
      <c r="H246" s="55"/>
      <c r="I246" s="55"/>
      <c r="J246" s="55"/>
      <c r="K246" s="55"/>
      <c r="L246" s="55"/>
      <c r="M246" s="55"/>
    </row>
    <row r="247" spans="4:13" ht="15.75" customHeight="1">
      <c r="D247" s="55"/>
      <c r="E247" s="55"/>
      <c r="F247" s="55"/>
      <c r="H247" s="55"/>
      <c r="I247" s="55"/>
      <c r="J247" s="55"/>
      <c r="K247" s="55"/>
      <c r="L247" s="55"/>
      <c r="M247" s="55"/>
    </row>
    <row r="248" spans="4:13" ht="15.75" customHeight="1">
      <c r="D248" s="55"/>
      <c r="E248" s="55"/>
      <c r="F248" s="55"/>
      <c r="H248" s="55"/>
      <c r="I248" s="55"/>
      <c r="J248" s="55"/>
      <c r="K248" s="55"/>
      <c r="L248" s="55"/>
      <c r="M248" s="55"/>
    </row>
    <row r="249" spans="4:13" ht="15.75" customHeight="1">
      <c r="D249" s="55"/>
      <c r="E249" s="55"/>
      <c r="F249" s="55"/>
      <c r="H249" s="55"/>
      <c r="I249" s="55"/>
      <c r="J249" s="55"/>
      <c r="K249" s="55"/>
      <c r="L249" s="55"/>
      <c r="M249" s="55"/>
    </row>
    <row r="250" spans="4:13" ht="15.75" customHeight="1">
      <c r="D250" s="55"/>
      <c r="E250" s="55"/>
      <c r="F250" s="55"/>
      <c r="H250" s="55"/>
      <c r="I250" s="55"/>
      <c r="J250" s="55"/>
      <c r="K250" s="55"/>
      <c r="L250" s="55"/>
      <c r="M250" s="55"/>
    </row>
    <row r="251" spans="4:13" ht="15.75" customHeight="1">
      <c r="D251" s="55"/>
      <c r="E251" s="55"/>
      <c r="F251" s="55"/>
      <c r="H251" s="55"/>
      <c r="I251" s="55"/>
      <c r="J251" s="55"/>
      <c r="K251" s="55"/>
      <c r="L251" s="55"/>
      <c r="M251" s="55"/>
    </row>
    <row r="252" spans="4:13" ht="15.75" customHeight="1">
      <c r="D252" s="55"/>
      <c r="E252" s="55"/>
      <c r="F252" s="55"/>
      <c r="H252" s="55"/>
      <c r="I252" s="55"/>
      <c r="J252" s="55"/>
      <c r="K252" s="55"/>
      <c r="L252" s="55"/>
      <c r="M252" s="55"/>
    </row>
    <row r="253" spans="4:13" ht="15.75" customHeight="1">
      <c r="D253" s="55"/>
      <c r="E253" s="55"/>
      <c r="F253" s="55"/>
      <c r="H253" s="55"/>
      <c r="I253" s="55"/>
      <c r="J253" s="55"/>
      <c r="K253" s="55"/>
      <c r="L253" s="55"/>
      <c r="M253" s="55"/>
    </row>
    <row r="254" spans="4:13" ht="15.75" customHeight="1">
      <c r="D254" s="55"/>
      <c r="E254" s="55"/>
      <c r="F254" s="55"/>
      <c r="H254" s="55"/>
      <c r="I254" s="55"/>
      <c r="J254" s="55"/>
      <c r="K254" s="55"/>
      <c r="L254" s="55"/>
      <c r="M254" s="55"/>
    </row>
    <row r="255" spans="4:13" ht="15.75" customHeight="1">
      <c r="D255" s="55"/>
      <c r="E255" s="55"/>
      <c r="F255" s="55"/>
      <c r="H255" s="55"/>
      <c r="I255" s="55"/>
      <c r="J255" s="55"/>
      <c r="K255" s="55"/>
      <c r="L255" s="55"/>
      <c r="M255" s="55"/>
    </row>
    <row r="256" spans="4:13" ht="15.75" customHeight="1">
      <c r="D256" s="55"/>
      <c r="E256" s="55"/>
      <c r="F256" s="55"/>
      <c r="H256" s="55"/>
      <c r="I256" s="55"/>
      <c r="J256" s="55"/>
      <c r="K256" s="55"/>
      <c r="L256" s="55"/>
      <c r="M256" s="55"/>
    </row>
    <row r="257" spans="4:13" ht="15.75" customHeight="1">
      <c r="D257" s="55"/>
      <c r="E257" s="55"/>
      <c r="F257" s="55"/>
      <c r="H257" s="55"/>
      <c r="I257" s="55"/>
      <c r="J257" s="55"/>
      <c r="K257" s="55"/>
      <c r="L257" s="55"/>
      <c r="M257" s="55"/>
    </row>
    <row r="258" spans="4:13" ht="15.75" customHeight="1">
      <c r="D258" s="55"/>
      <c r="E258" s="55"/>
      <c r="F258" s="55"/>
      <c r="H258" s="55"/>
      <c r="I258" s="55"/>
      <c r="J258" s="55"/>
      <c r="K258" s="55"/>
      <c r="L258" s="55"/>
      <c r="M258" s="55"/>
    </row>
    <row r="259" spans="4:13" ht="15.75" customHeight="1">
      <c r="D259" s="55"/>
      <c r="E259" s="55"/>
      <c r="F259" s="55"/>
      <c r="H259" s="55"/>
      <c r="I259" s="55"/>
      <c r="J259" s="55"/>
      <c r="K259" s="55"/>
      <c r="L259" s="55"/>
      <c r="M259" s="55"/>
    </row>
    <row r="260" spans="4:13" ht="15.75" customHeight="1">
      <c r="D260" s="55"/>
      <c r="E260" s="55"/>
      <c r="F260" s="55"/>
      <c r="H260" s="55"/>
      <c r="I260" s="55"/>
      <c r="J260" s="55"/>
      <c r="K260" s="55"/>
      <c r="L260" s="55"/>
      <c r="M260" s="55"/>
    </row>
    <row r="261" spans="4:13" ht="15.75" customHeight="1">
      <c r="D261" s="55"/>
      <c r="E261" s="55"/>
      <c r="F261" s="55"/>
      <c r="H261" s="55"/>
      <c r="I261" s="55"/>
      <c r="J261" s="55"/>
      <c r="K261" s="55"/>
      <c r="L261" s="55"/>
      <c r="M261" s="55"/>
    </row>
    <row r="262" spans="4:13" ht="15.75" customHeight="1">
      <c r="D262" s="55"/>
      <c r="E262" s="55"/>
      <c r="F262" s="55"/>
      <c r="H262" s="55"/>
      <c r="I262" s="55"/>
      <c r="J262" s="55"/>
      <c r="K262" s="55"/>
      <c r="L262" s="55"/>
      <c r="M262" s="55"/>
    </row>
    <row r="263" spans="4:13" ht="15.75" customHeight="1">
      <c r="D263" s="55"/>
      <c r="E263" s="55"/>
      <c r="F263" s="55"/>
      <c r="H263" s="55"/>
      <c r="I263" s="55"/>
      <c r="J263" s="55"/>
      <c r="K263" s="55"/>
      <c r="L263" s="55"/>
      <c r="M263" s="55"/>
    </row>
    <row r="264" spans="4:13" ht="15.75" customHeight="1">
      <c r="D264" s="55"/>
      <c r="E264" s="55"/>
      <c r="F264" s="55"/>
      <c r="H264" s="55"/>
      <c r="I264" s="55"/>
      <c r="J264" s="55"/>
      <c r="K264" s="55"/>
      <c r="L264" s="55"/>
      <c r="M264" s="55"/>
    </row>
    <row r="265" spans="4:13" ht="15.75" customHeight="1">
      <c r="D265" s="55"/>
      <c r="E265" s="55"/>
      <c r="F265" s="55"/>
      <c r="H265" s="55"/>
      <c r="I265" s="55"/>
      <c r="J265" s="55"/>
      <c r="K265" s="55"/>
      <c r="L265" s="55"/>
      <c r="M265" s="55"/>
    </row>
    <row r="266" spans="4:13" ht="15.75" customHeight="1">
      <c r="D266" s="55"/>
      <c r="E266" s="55"/>
      <c r="F266" s="55"/>
      <c r="H266" s="55"/>
      <c r="I266" s="55"/>
      <c r="J266" s="55"/>
      <c r="K266" s="55"/>
      <c r="L266" s="55"/>
      <c r="M266" s="55"/>
    </row>
    <row r="267" spans="4:13" ht="15.75" customHeight="1">
      <c r="D267" s="55"/>
      <c r="E267" s="55"/>
      <c r="F267" s="55"/>
      <c r="H267" s="55"/>
      <c r="I267" s="55"/>
      <c r="J267" s="55"/>
      <c r="K267" s="55"/>
      <c r="L267" s="55"/>
      <c r="M267" s="55"/>
    </row>
    <row r="268" spans="4:13" ht="15.75" customHeight="1">
      <c r="D268" s="55"/>
      <c r="E268" s="55"/>
      <c r="F268" s="55"/>
      <c r="H268" s="55"/>
      <c r="I268" s="55"/>
      <c r="J268" s="55"/>
      <c r="K268" s="55"/>
      <c r="L268" s="55"/>
      <c r="M268" s="55"/>
    </row>
    <row r="269" spans="4:13" ht="15.75" customHeight="1">
      <c r="D269" s="55"/>
      <c r="E269" s="55"/>
      <c r="F269" s="55"/>
      <c r="H269" s="55"/>
      <c r="I269" s="55"/>
      <c r="J269" s="55"/>
      <c r="K269" s="55"/>
      <c r="L269" s="55"/>
      <c r="M269" s="55"/>
    </row>
    <row r="270" spans="4:13" ht="15.75" customHeight="1">
      <c r="D270" s="55"/>
      <c r="E270" s="55"/>
      <c r="F270" s="55"/>
      <c r="H270" s="55"/>
      <c r="I270" s="55"/>
      <c r="J270" s="55"/>
      <c r="K270" s="55"/>
      <c r="L270" s="55"/>
      <c r="M270" s="55"/>
    </row>
    <row r="271" spans="4:13" ht="15.75" customHeight="1">
      <c r="D271" s="55"/>
      <c r="E271" s="55"/>
      <c r="F271" s="55"/>
      <c r="H271" s="55"/>
      <c r="I271" s="55"/>
      <c r="J271" s="55"/>
      <c r="K271" s="55"/>
      <c r="L271" s="55"/>
      <c r="M271" s="55"/>
    </row>
    <row r="272" spans="4:13" ht="15.75" customHeight="1">
      <c r="D272" s="55"/>
      <c r="E272" s="55"/>
      <c r="F272" s="55"/>
      <c r="H272" s="55"/>
      <c r="I272" s="55"/>
      <c r="J272" s="55"/>
      <c r="K272" s="55"/>
      <c r="L272" s="55"/>
      <c r="M272" s="55"/>
    </row>
    <row r="273" spans="4:13" ht="15.75" customHeight="1">
      <c r="D273" s="55"/>
      <c r="E273" s="55"/>
      <c r="F273" s="55"/>
      <c r="H273" s="55"/>
      <c r="I273" s="55"/>
      <c r="J273" s="55"/>
      <c r="K273" s="55"/>
      <c r="L273" s="55"/>
      <c r="M273" s="55"/>
    </row>
    <row r="274" spans="4:13" ht="15.75" customHeight="1">
      <c r="D274" s="55"/>
      <c r="E274" s="55"/>
      <c r="F274" s="55"/>
      <c r="H274" s="55"/>
      <c r="I274" s="55"/>
      <c r="J274" s="55"/>
      <c r="K274" s="55"/>
      <c r="L274" s="55"/>
      <c r="M274" s="55"/>
    </row>
    <row r="275" spans="4:13" ht="15.75" customHeight="1">
      <c r="D275" s="55"/>
      <c r="E275" s="55"/>
      <c r="F275" s="55"/>
      <c r="H275" s="55"/>
      <c r="I275" s="55"/>
      <c r="J275" s="55"/>
      <c r="K275" s="55"/>
      <c r="L275" s="55"/>
      <c r="M275" s="55"/>
    </row>
    <row r="276" spans="4:13" ht="15.75" customHeight="1">
      <c r="D276" s="55"/>
      <c r="E276" s="55"/>
      <c r="F276" s="55"/>
      <c r="H276" s="55"/>
      <c r="I276" s="55"/>
      <c r="J276" s="55"/>
      <c r="K276" s="55"/>
      <c r="L276" s="55"/>
      <c r="M276" s="55"/>
    </row>
    <row r="277" spans="4:13" ht="15.75" customHeight="1">
      <c r="D277" s="55"/>
      <c r="E277" s="55"/>
      <c r="F277" s="55"/>
      <c r="H277" s="55"/>
      <c r="I277" s="55"/>
      <c r="J277" s="55"/>
      <c r="K277" s="55"/>
      <c r="L277" s="55"/>
      <c r="M277" s="55"/>
    </row>
    <row r="278" spans="4:13" ht="15.75" customHeight="1">
      <c r="D278" s="55"/>
      <c r="E278" s="55"/>
      <c r="F278" s="55"/>
      <c r="H278" s="55"/>
      <c r="I278" s="55"/>
      <c r="J278" s="55"/>
      <c r="K278" s="55"/>
      <c r="L278" s="55"/>
      <c r="M278" s="55"/>
    </row>
    <row r="279" spans="4:13" ht="15.75" customHeight="1">
      <c r="D279" s="55"/>
      <c r="E279" s="55"/>
      <c r="F279" s="55"/>
      <c r="H279" s="55"/>
      <c r="I279" s="55"/>
      <c r="J279" s="55"/>
      <c r="K279" s="55"/>
      <c r="L279" s="55"/>
      <c r="M279" s="55"/>
    </row>
    <row r="280" spans="4:13" ht="15.75" customHeight="1">
      <c r="D280" s="55"/>
      <c r="E280" s="55"/>
      <c r="F280" s="55"/>
      <c r="H280" s="55"/>
      <c r="I280" s="55"/>
      <c r="J280" s="55"/>
      <c r="K280" s="55"/>
      <c r="L280" s="55"/>
      <c r="M280" s="55"/>
    </row>
    <row r="281" spans="4:13" ht="15.75" customHeight="1">
      <c r="D281" s="55"/>
      <c r="E281" s="55"/>
      <c r="F281" s="55"/>
      <c r="H281" s="55"/>
      <c r="I281" s="55"/>
      <c r="J281" s="55"/>
      <c r="K281" s="55"/>
      <c r="L281" s="55"/>
      <c r="M281" s="55"/>
    </row>
    <row r="282" spans="4:13" ht="15.75" customHeight="1">
      <c r="D282" s="55"/>
      <c r="E282" s="55"/>
      <c r="F282" s="55"/>
      <c r="H282" s="55"/>
      <c r="I282" s="55"/>
      <c r="J282" s="55"/>
      <c r="K282" s="55"/>
      <c r="L282" s="55"/>
      <c r="M282" s="55"/>
    </row>
    <row r="283" spans="4:13" ht="15.75" customHeight="1">
      <c r="D283" s="55"/>
      <c r="E283" s="55"/>
      <c r="F283" s="55"/>
      <c r="H283" s="55"/>
      <c r="I283" s="55"/>
      <c r="J283" s="55"/>
      <c r="K283" s="55"/>
      <c r="L283" s="55"/>
      <c r="M283" s="55"/>
    </row>
    <row r="284" spans="4:13" ht="15.75" customHeight="1">
      <c r="D284" s="55"/>
      <c r="E284" s="55"/>
      <c r="F284" s="55"/>
      <c r="H284" s="55"/>
      <c r="I284" s="55"/>
      <c r="J284" s="55"/>
      <c r="K284" s="55"/>
      <c r="L284" s="55"/>
      <c r="M284" s="55"/>
    </row>
    <row r="285" spans="4:13" ht="15.75" customHeight="1">
      <c r="D285" s="55"/>
      <c r="E285" s="55"/>
      <c r="F285" s="55"/>
      <c r="H285" s="55"/>
      <c r="I285" s="55"/>
      <c r="J285" s="55"/>
      <c r="K285" s="55"/>
      <c r="L285" s="55"/>
      <c r="M285" s="55"/>
    </row>
    <row r="286" spans="4:13" ht="15.75" customHeight="1">
      <c r="D286" s="55"/>
      <c r="E286" s="55"/>
      <c r="F286" s="55"/>
      <c r="H286" s="55"/>
      <c r="I286" s="55"/>
      <c r="J286" s="55"/>
      <c r="K286" s="55"/>
      <c r="L286" s="55"/>
      <c r="M286" s="55"/>
    </row>
    <row r="287" spans="4:13" ht="15.75" customHeight="1">
      <c r="D287" s="55"/>
      <c r="E287" s="55"/>
      <c r="F287" s="55"/>
      <c r="H287" s="55"/>
      <c r="I287" s="55"/>
      <c r="J287" s="55"/>
      <c r="K287" s="55"/>
      <c r="L287" s="55"/>
      <c r="M287" s="55"/>
    </row>
    <row r="288" spans="4:13" ht="15.75" customHeight="1">
      <c r="D288" s="55"/>
      <c r="E288" s="55"/>
      <c r="F288" s="55"/>
      <c r="H288" s="55"/>
      <c r="I288" s="55"/>
      <c r="J288" s="55"/>
      <c r="K288" s="55"/>
      <c r="L288" s="55"/>
      <c r="M288" s="55"/>
    </row>
    <row r="289" spans="4:13" ht="15.75" customHeight="1">
      <c r="D289" s="55"/>
      <c r="E289" s="55"/>
      <c r="F289" s="55"/>
      <c r="H289" s="55"/>
      <c r="I289" s="55"/>
      <c r="J289" s="55"/>
      <c r="K289" s="55"/>
      <c r="L289" s="55"/>
      <c r="M289" s="55"/>
    </row>
    <row r="290" spans="4:13" ht="15.75" customHeight="1">
      <c r="D290" s="55"/>
      <c r="E290" s="55"/>
      <c r="F290" s="55"/>
      <c r="H290" s="55"/>
      <c r="I290" s="55"/>
      <c r="J290" s="55"/>
      <c r="K290" s="55"/>
      <c r="L290" s="55"/>
      <c r="M290" s="55"/>
    </row>
    <row r="291" spans="4:13" ht="15.75" customHeight="1">
      <c r="D291" s="55"/>
      <c r="E291" s="55"/>
      <c r="F291" s="55"/>
      <c r="H291" s="55"/>
      <c r="I291" s="55"/>
      <c r="J291" s="55"/>
      <c r="K291" s="55"/>
      <c r="L291" s="55"/>
      <c r="M291" s="55"/>
    </row>
    <row r="292" spans="4:13" ht="15.75" customHeight="1">
      <c r="D292" s="55"/>
      <c r="E292" s="55"/>
      <c r="F292" s="55"/>
      <c r="H292" s="55"/>
      <c r="I292" s="55"/>
      <c r="J292" s="55"/>
      <c r="K292" s="55"/>
      <c r="L292" s="55"/>
      <c r="M292" s="55"/>
    </row>
    <row r="293" spans="4:13" ht="15.75" customHeight="1">
      <c r="D293" s="55"/>
      <c r="E293" s="55"/>
      <c r="F293" s="55"/>
      <c r="H293" s="55"/>
      <c r="I293" s="55"/>
      <c r="J293" s="55"/>
      <c r="K293" s="55"/>
      <c r="L293" s="55"/>
      <c r="M293" s="55"/>
    </row>
    <row r="294" spans="4:13" ht="15.75" customHeight="1">
      <c r="D294" s="55"/>
      <c r="E294" s="55"/>
      <c r="F294" s="55"/>
      <c r="H294" s="55"/>
      <c r="I294" s="55"/>
      <c r="J294" s="55"/>
      <c r="K294" s="55"/>
      <c r="L294" s="55"/>
      <c r="M294" s="55"/>
    </row>
    <row r="295" spans="4:13" ht="15.75" customHeight="1">
      <c r="D295" s="55"/>
      <c r="E295" s="55"/>
      <c r="F295" s="55"/>
      <c r="H295" s="55"/>
      <c r="I295" s="55"/>
      <c r="J295" s="55"/>
      <c r="K295" s="55"/>
      <c r="L295" s="55"/>
      <c r="M295" s="55"/>
    </row>
    <row r="296" spans="4:13" ht="15.75" customHeight="1">
      <c r="D296" s="55"/>
      <c r="E296" s="55"/>
      <c r="F296" s="55"/>
      <c r="H296" s="55"/>
      <c r="I296" s="55"/>
      <c r="J296" s="55"/>
      <c r="K296" s="55"/>
      <c r="L296" s="55"/>
      <c r="M296" s="55"/>
    </row>
    <row r="297" spans="4:13" ht="15.75" customHeight="1">
      <c r="D297" s="55"/>
      <c r="E297" s="55"/>
      <c r="F297" s="55"/>
      <c r="H297" s="55"/>
      <c r="I297" s="55"/>
      <c r="J297" s="55"/>
      <c r="K297" s="55"/>
      <c r="L297" s="55"/>
      <c r="M297" s="55"/>
    </row>
    <row r="298" spans="4:13" ht="15.75" customHeight="1">
      <c r="D298" s="55"/>
      <c r="E298" s="55"/>
      <c r="F298" s="55"/>
      <c r="H298" s="55"/>
      <c r="I298" s="55"/>
      <c r="J298" s="55"/>
      <c r="K298" s="55"/>
      <c r="L298" s="55"/>
      <c r="M298" s="55"/>
    </row>
    <row r="299" spans="4:13" ht="15.75" customHeight="1">
      <c r="D299" s="55"/>
      <c r="E299" s="55"/>
      <c r="F299" s="55"/>
      <c r="H299" s="55"/>
      <c r="I299" s="55"/>
      <c r="J299" s="55"/>
      <c r="K299" s="55"/>
      <c r="L299" s="55"/>
      <c r="M299" s="55"/>
    </row>
    <row r="300" spans="4:13" ht="15.75" customHeight="1">
      <c r="D300" s="55"/>
      <c r="E300" s="55"/>
      <c r="F300" s="55"/>
      <c r="H300" s="55"/>
      <c r="I300" s="55"/>
      <c r="J300" s="55"/>
      <c r="K300" s="55"/>
      <c r="L300" s="55"/>
      <c r="M300" s="55"/>
    </row>
    <row r="301" spans="4:13" ht="15.75" customHeight="1">
      <c r="D301" s="55"/>
      <c r="E301" s="55"/>
      <c r="F301" s="55"/>
      <c r="H301" s="55"/>
      <c r="I301" s="55"/>
      <c r="J301" s="55"/>
      <c r="K301" s="55"/>
      <c r="L301" s="55"/>
      <c r="M301" s="55"/>
    </row>
    <row r="302" spans="4:13" ht="15.75" customHeight="1">
      <c r="D302" s="55"/>
      <c r="E302" s="55"/>
      <c r="F302" s="55"/>
      <c r="H302" s="55"/>
      <c r="I302" s="55"/>
      <c r="J302" s="55"/>
      <c r="K302" s="55"/>
      <c r="L302" s="55"/>
      <c r="M302" s="55"/>
    </row>
    <row r="303" spans="4:13" ht="15.75" customHeight="1">
      <c r="D303" s="55"/>
      <c r="E303" s="55"/>
      <c r="F303" s="55"/>
      <c r="H303" s="55"/>
      <c r="I303" s="55"/>
      <c r="J303" s="55"/>
      <c r="K303" s="55"/>
      <c r="L303" s="55"/>
      <c r="M303" s="55"/>
    </row>
    <row r="304" spans="4:13" ht="15.75" customHeight="1">
      <c r="D304" s="55"/>
      <c r="E304" s="55"/>
      <c r="F304" s="55"/>
      <c r="H304" s="55"/>
      <c r="I304" s="55"/>
      <c r="J304" s="55"/>
      <c r="K304" s="55"/>
      <c r="L304" s="55"/>
      <c r="M304" s="55"/>
    </row>
    <row r="305" spans="4:13" ht="15.75" customHeight="1">
      <c r="D305" s="55"/>
      <c r="E305" s="55"/>
      <c r="F305" s="55"/>
      <c r="H305" s="55"/>
      <c r="I305" s="55"/>
      <c r="J305" s="55"/>
      <c r="K305" s="55"/>
      <c r="L305" s="55"/>
      <c r="M305" s="55"/>
    </row>
    <row r="306" spans="4:13" ht="15.75" customHeight="1">
      <c r="D306" s="55"/>
      <c r="E306" s="55"/>
      <c r="F306" s="55"/>
      <c r="H306" s="55"/>
      <c r="I306" s="55"/>
      <c r="J306" s="55"/>
      <c r="K306" s="55"/>
      <c r="L306" s="55"/>
      <c r="M306" s="55"/>
    </row>
    <row r="307" spans="4:13" ht="15.75" customHeight="1">
      <c r="D307" s="55"/>
      <c r="E307" s="55"/>
      <c r="F307" s="55"/>
      <c r="H307" s="55"/>
      <c r="I307" s="55"/>
      <c r="J307" s="55"/>
      <c r="K307" s="55"/>
      <c r="L307" s="55"/>
      <c r="M307" s="55"/>
    </row>
    <row r="308" spans="4:13" ht="15.75" customHeight="1">
      <c r="D308" s="55"/>
      <c r="E308" s="55"/>
      <c r="F308" s="55"/>
      <c r="H308" s="55"/>
      <c r="I308" s="55"/>
      <c r="J308" s="55"/>
      <c r="K308" s="55"/>
      <c r="L308" s="55"/>
      <c r="M308" s="55"/>
    </row>
    <row r="309" spans="4:13" ht="15.75" customHeight="1">
      <c r="D309" s="55"/>
      <c r="E309" s="55"/>
      <c r="F309" s="55"/>
      <c r="H309" s="55"/>
      <c r="I309" s="55"/>
      <c r="J309" s="55"/>
      <c r="K309" s="55"/>
      <c r="L309" s="55"/>
      <c r="M309" s="55"/>
    </row>
    <row r="310" spans="4:13" ht="15.75" customHeight="1">
      <c r="D310" s="55"/>
      <c r="E310" s="55"/>
      <c r="F310" s="55"/>
      <c r="H310" s="55"/>
      <c r="I310" s="55"/>
      <c r="J310" s="55"/>
      <c r="K310" s="55"/>
      <c r="L310" s="55"/>
      <c r="M310" s="55"/>
    </row>
    <row r="311" spans="4:13" ht="15.75" customHeight="1">
      <c r="D311" s="55"/>
      <c r="E311" s="55"/>
      <c r="F311" s="55"/>
      <c r="H311" s="55"/>
      <c r="I311" s="55"/>
      <c r="J311" s="55"/>
      <c r="K311" s="55"/>
      <c r="L311" s="55"/>
      <c r="M311" s="55"/>
    </row>
    <row r="312" spans="4:13" ht="15.75" customHeight="1">
      <c r="D312" s="55"/>
      <c r="E312" s="55"/>
      <c r="F312" s="55"/>
      <c r="H312" s="55"/>
      <c r="I312" s="55"/>
      <c r="J312" s="55"/>
      <c r="K312" s="55"/>
      <c r="L312" s="55"/>
      <c r="M312" s="55"/>
    </row>
    <row r="313" spans="4:13" ht="15.75" customHeight="1">
      <c r="D313" s="55"/>
      <c r="E313" s="55"/>
      <c r="F313" s="55"/>
      <c r="H313" s="55"/>
      <c r="I313" s="55"/>
      <c r="J313" s="55"/>
      <c r="K313" s="55"/>
      <c r="L313" s="55"/>
      <c r="M313" s="55"/>
    </row>
    <row r="314" spans="4:13" ht="15.75" customHeight="1">
      <c r="D314" s="55"/>
      <c r="E314" s="55"/>
      <c r="F314" s="55"/>
      <c r="H314" s="55"/>
      <c r="I314" s="55"/>
      <c r="J314" s="55"/>
      <c r="K314" s="55"/>
      <c r="L314" s="55"/>
      <c r="M314" s="55"/>
    </row>
    <row r="315" spans="4:13" ht="15.75" customHeight="1">
      <c r="D315" s="55"/>
      <c r="E315" s="55"/>
      <c r="F315" s="55"/>
      <c r="H315" s="55"/>
      <c r="I315" s="55"/>
      <c r="J315" s="55"/>
      <c r="K315" s="55"/>
      <c r="L315" s="55"/>
      <c r="M315" s="55"/>
    </row>
    <row r="316" spans="4:13" ht="15.75" customHeight="1">
      <c r="D316" s="55"/>
      <c r="E316" s="55"/>
      <c r="F316" s="55"/>
      <c r="H316" s="55"/>
      <c r="I316" s="55"/>
      <c r="J316" s="55"/>
      <c r="K316" s="55"/>
      <c r="L316" s="55"/>
      <c r="M316" s="55"/>
    </row>
    <row r="317" spans="4:13" ht="15.75" customHeight="1">
      <c r="D317" s="55"/>
      <c r="E317" s="55"/>
      <c r="F317" s="55"/>
      <c r="H317" s="55"/>
      <c r="I317" s="55"/>
      <c r="J317" s="55"/>
      <c r="K317" s="55"/>
      <c r="L317" s="55"/>
      <c r="M317" s="55"/>
    </row>
    <row r="318" spans="4:13" ht="15.75" customHeight="1">
      <c r="D318" s="55"/>
      <c r="E318" s="55"/>
      <c r="F318" s="55"/>
      <c r="H318" s="55"/>
      <c r="I318" s="55"/>
      <c r="J318" s="55"/>
      <c r="K318" s="55"/>
      <c r="L318" s="55"/>
      <c r="M318" s="55"/>
    </row>
    <row r="319" spans="4:13" ht="15.75" customHeight="1">
      <c r="D319" s="55"/>
      <c r="E319" s="55"/>
      <c r="F319" s="55"/>
      <c r="H319" s="55"/>
      <c r="I319" s="55"/>
      <c r="J319" s="55"/>
      <c r="K319" s="55"/>
      <c r="L319" s="55"/>
      <c r="M319" s="55"/>
    </row>
    <row r="320" spans="4:13" ht="15.75" customHeight="1">
      <c r="D320" s="55"/>
      <c r="E320" s="55"/>
      <c r="F320" s="55"/>
      <c r="H320" s="55"/>
      <c r="I320" s="55"/>
      <c r="J320" s="55"/>
      <c r="K320" s="55"/>
      <c r="L320" s="55"/>
      <c r="M320" s="55"/>
    </row>
    <row r="321" spans="4:13" ht="15.75" customHeight="1">
      <c r="D321" s="55"/>
      <c r="E321" s="55"/>
      <c r="F321" s="55"/>
      <c r="H321" s="55"/>
      <c r="I321" s="55"/>
      <c r="J321" s="55"/>
      <c r="K321" s="55"/>
      <c r="L321" s="55"/>
      <c r="M321" s="55"/>
    </row>
    <row r="322" spans="4:13" ht="15.75" customHeight="1">
      <c r="D322" s="55"/>
      <c r="E322" s="55"/>
      <c r="F322" s="55"/>
      <c r="H322" s="55"/>
      <c r="I322" s="55"/>
      <c r="J322" s="55"/>
      <c r="K322" s="55"/>
      <c r="L322" s="55"/>
      <c r="M322" s="55"/>
    </row>
    <row r="323" spans="4:13" ht="15.75" customHeight="1">
      <c r="D323" s="55"/>
      <c r="E323" s="55"/>
      <c r="F323" s="55"/>
      <c r="H323" s="55"/>
      <c r="I323" s="55"/>
      <c r="J323" s="55"/>
      <c r="K323" s="55"/>
      <c r="L323" s="55"/>
      <c r="M323" s="55"/>
    </row>
    <row r="324" spans="4:13" ht="15.75" customHeight="1">
      <c r="D324" s="55"/>
      <c r="E324" s="55"/>
      <c r="F324" s="55"/>
      <c r="H324" s="55"/>
      <c r="I324" s="55"/>
      <c r="J324" s="55"/>
      <c r="K324" s="55"/>
      <c r="L324" s="55"/>
      <c r="M324" s="55"/>
    </row>
    <row r="325" spans="4:13" ht="15.75" customHeight="1">
      <c r="D325" s="55"/>
      <c r="E325" s="55"/>
      <c r="F325" s="55"/>
      <c r="H325" s="55"/>
      <c r="I325" s="55"/>
      <c r="J325" s="55"/>
      <c r="K325" s="55"/>
      <c r="L325" s="55"/>
      <c r="M325" s="55"/>
    </row>
    <row r="326" spans="4:13" ht="15.75" customHeight="1">
      <c r="D326" s="55"/>
      <c r="E326" s="55"/>
      <c r="F326" s="55"/>
      <c r="H326" s="55"/>
      <c r="I326" s="55"/>
      <c r="J326" s="55"/>
      <c r="K326" s="55"/>
      <c r="L326" s="55"/>
      <c r="M326" s="55"/>
    </row>
    <row r="327" spans="4:13" ht="15.75" customHeight="1">
      <c r="D327" s="55"/>
      <c r="E327" s="55"/>
      <c r="F327" s="55"/>
      <c r="H327" s="55"/>
      <c r="I327" s="55"/>
      <c r="J327" s="55"/>
      <c r="K327" s="55"/>
      <c r="L327" s="55"/>
      <c r="M327" s="55"/>
    </row>
    <row r="328" spans="4:13" ht="15.75" customHeight="1">
      <c r="D328" s="55"/>
      <c r="E328" s="55"/>
      <c r="F328" s="55"/>
      <c r="H328" s="55"/>
      <c r="I328" s="55"/>
      <c r="J328" s="55"/>
      <c r="K328" s="55"/>
      <c r="L328" s="55"/>
      <c r="M328" s="55"/>
    </row>
    <row r="329" spans="4:13" ht="15.75" customHeight="1">
      <c r="D329" s="55"/>
      <c r="E329" s="55"/>
      <c r="F329" s="55"/>
      <c r="H329" s="55"/>
      <c r="I329" s="55"/>
      <c r="J329" s="55"/>
      <c r="K329" s="55"/>
      <c r="L329" s="55"/>
      <c r="M329" s="55"/>
    </row>
    <row r="330" spans="4:13" ht="15.75" customHeight="1">
      <c r="D330" s="55"/>
      <c r="E330" s="55"/>
      <c r="F330" s="55"/>
      <c r="H330" s="55"/>
      <c r="I330" s="55"/>
      <c r="J330" s="55"/>
      <c r="K330" s="55"/>
      <c r="L330" s="55"/>
      <c r="M330" s="55"/>
    </row>
    <row r="331" spans="4:13" ht="15.75" customHeight="1">
      <c r="D331" s="55"/>
      <c r="E331" s="55"/>
      <c r="F331" s="55"/>
      <c r="H331" s="55"/>
      <c r="I331" s="55"/>
      <c r="J331" s="55"/>
      <c r="K331" s="55"/>
      <c r="L331" s="55"/>
      <c r="M331" s="55"/>
    </row>
    <row r="332" spans="4:13" ht="15.75" customHeight="1">
      <c r="D332" s="55"/>
      <c r="E332" s="55"/>
      <c r="F332" s="55"/>
      <c r="H332" s="55"/>
      <c r="I332" s="55"/>
      <c r="J332" s="55"/>
      <c r="K332" s="55"/>
      <c r="L332" s="55"/>
      <c r="M332" s="55"/>
    </row>
    <row r="333" spans="4:13" ht="15.75" customHeight="1">
      <c r="D333" s="55"/>
      <c r="E333" s="55"/>
      <c r="F333" s="55"/>
      <c r="H333" s="55"/>
      <c r="I333" s="55"/>
      <c r="J333" s="55"/>
      <c r="K333" s="55"/>
      <c r="L333" s="55"/>
      <c r="M333" s="55"/>
    </row>
    <row r="334" spans="4:13" ht="15.75" customHeight="1">
      <c r="D334" s="55"/>
      <c r="E334" s="55"/>
      <c r="F334" s="55"/>
      <c r="H334" s="55"/>
      <c r="I334" s="55"/>
      <c r="J334" s="55"/>
      <c r="K334" s="55"/>
      <c r="L334" s="55"/>
      <c r="M334" s="55"/>
    </row>
    <row r="335" spans="4:13" ht="15.75" customHeight="1">
      <c r="D335" s="55"/>
      <c r="E335" s="55"/>
      <c r="F335" s="55"/>
      <c r="H335" s="55"/>
      <c r="I335" s="55"/>
      <c r="J335" s="55"/>
      <c r="K335" s="55"/>
      <c r="L335" s="55"/>
      <c r="M335" s="55"/>
    </row>
    <row r="336" spans="4:13" ht="15.75" customHeight="1">
      <c r="D336" s="55"/>
      <c r="E336" s="55"/>
      <c r="F336" s="55"/>
      <c r="H336" s="55"/>
      <c r="I336" s="55"/>
      <c r="J336" s="55"/>
      <c r="K336" s="55"/>
      <c r="L336" s="55"/>
      <c r="M336" s="55"/>
    </row>
    <row r="337" spans="4:13" ht="15.75" customHeight="1">
      <c r="D337" s="55"/>
      <c r="E337" s="55"/>
      <c r="F337" s="55"/>
      <c r="H337" s="55"/>
      <c r="I337" s="55"/>
      <c r="J337" s="55"/>
      <c r="K337" s="55"/>
      <c r="L337" s="55"/>
      <c r="M337" s="55"/>
    </row>
    <row r="338" spans="4:13" ht="15.75" customHeight="1">
      <c r="D338" s="55"/>
      <c r="E338" s="55"/>
      <c r="F338" s="55"/>
      <c r="H338" s="55"/>
      <c r="I338" s="55"/>
      <c r="J338" s="55"/>
      <c r="K338" s="55"/>
      <c r="L338" s="55"/>
      <c r="M338" s="55"/>
    </row>
    <row r="339" spans="4:13" ht="15.75" customHeight="1">
      <c r="D339" s="55"/>
      <c r="E339" s="55"/>
      <c r="F339" s="55"/>
      <c r="H339" s="55"/>
      <c r="I339" s="55"/>
      <c r="J339" s="55"/>
      <c r="K339" s="55"/>
      <c r="L339" s="55"/>
      <c r="M339" s="55"/>
    </row>
    <row r="340" spans="4:13" ht="15.75" customHeight="1">
      <c r="D340" s="55"/>
      <c r="E340" s="55"/>
      <c r="F340" s="55"/>
      <c r="H340" s="55"/>
      <c r="I340" s="55"/>
      <c r="J340" s="55"/>
      <c r="K340" s="55"/>
      <c r="L340" s="55"/>
      <c r="M340" s="55"/>
    </row>
    <row r="341" spans="4:13" ht="15.75" customHeight="1">
      <c r="D341" s="55"/>
      <c r="E341" s="55"/>
      <c r="F341" s="55"/>
      <c r="H341" s="55"/>
      <c r="I341" s="55"/>
      <c r="J341" s="55"/>
      <c r="K341" s="55"/>
      <c r="L341" s="55"/>
      <c r="M341" s="55"/>
    </row>
    <row r="342" spans="4:13" ht="15.75" customHeight="1">
      <c r="D342" s="55"/>
      <c r="E342" s="55"/>
      <c r="F342" s="55"/>
      <c r="H342" s="55"/>
      <c r="I342" s="55"/>
      <c r="J342" s="55"/>
      <c r="K342" s="55"/>
      <c r="L342" s="55"/>
      <c r="M342" s="55"/>
    </row>
    <row r="343" spans="4:13" ht="15.75" customHeight="1">
      <c r="D343" s="55"/>
      <c r="E343" s="55"/>
      <c r="F343" s="55"/>
      <c r="H343" s="55"/>
      <c r="I343" s="55"/>
      <c r="J343" s="55"/>
      <c r="K343" s="55"/>
      <c r="L343" s="55"/>
      <c r="M343" s="55"/>
    </row>
    <row r="344" spans="4:13" ht="15.75" customHeight="1">
      <c r="D344" s="55"/>
      <c r="E344" s="55"/>
      <c r="F344" s="55"/>
      <c r="H344" s="55"/>
      <c r="I344" s="55"/>
      <c r="J344" s="55"/>
      <c r="K344" s="55"/>
      <c r="L344" s="55"/>
      <c r="M344" s="55"/>
    </row>
    <row r="345" spans="4:13" ht="15.75" customHeight="1">
      <c r="D345" s="55"/>
      <c r="E345" s="55"/>
      <c r="F345" s="55"/>
      <c r="H345" s="55"/>
      <c r="I345" s="55"/>
      <c r="J345" s="55"/>
      <c r="K345" s="55"/>
      <c r="L345" s="55"/>
      <c r="M345" s="55"/>
    </row>
    <row r="346" spans="4:13" ht="15.75" customHeight="1">
      <c r="D346" s="55"/>
      <c r="E346" s="55"/>
      <c r="F346" s="55"/>
      <c r="H346" s="55"/>
      <c r="I346" s="55"/>
      <c r="J346" s="55"/>
      <c r="K346" s="55"/>
      <c r="L346" s="55"/>
      <c r="M346" s="55"/>
    </row>
    <row r="347" spans="4:13" ht="15.75" customHeight="1">
      <c r="D347" s="55"/>
      <c r="E347" s="55"/>
      <c r="F347" s="55"/>
      <c r="H347" s="55"/>
      <c r="I347" s="55"/>
      <c r="J347" s="55"/>
      <c r="K347" s="55"/>
      <c r="L347" s="55"/>
      <c r="M347" s="55"/>
    </row>
    <row r="348" spans="4:13" ht="15.75" customHeight="1">
      <c r="D348" s="55"/>
      <c r="E348" s="55"/>
      <c r="F348" s="55"/>
      <c r="H348" s="55"/>
      <c r="I348" s="55"/>
      <c r="J348" s="55"/>
      <c r="K348" s="55"/>
      <c r="L348" s="55"/>
      <c r="M348" s="55"/>
    </row>
    <row r="349" spans="4:13" ht="15.75" customHeight="1">
      <c r="D349" s="55"/>
      <c r="E349" s="55"/>
      <c r="F349" s="55"/>
      <c r="H349" s="55"/>
      <c r="I349" s="55"/>
      <c r="J349" s="55"/>
      <c r="K349" s="55"/>
      <c r="L349" s="55"/>
      <c r="M349" s="55"/>
    </row>
    <row r="350" spans="4:13" ht="15.75" customHeight="1">
      <c r="D350" s="55"/>
      <c r="E350" s="55"/>
      <c r="F350" s="55"/>
      <c r="H350" s="55"/>
      <c r="I350" s="55"/>
      <c r="J350" s="55"/>
      <c r="K350" s="55"/>
      <c r="L350" s="55"/>
      <c r="M350" s="55"/>
    </row>
    <row r="351" spans="4:13" ht="15.75" customHeight="1">
      <c r="D351" s="55"/>
      <c r="E351" s="55"/>
      <c r="F351" s="55"/>
      <c r="H351" s="55"/>
      <c r="I351" s="55"/>
      <c r="J351" s="55"/>
      <c r="K351" s="55"/>
      <c r="L351" s="55"/>
      <c r="M351" s="55"/>
    </row>
    <row r="352" spans="4:13" ht="15.75" customHeight="1">
      <c r="D352" s="55"/>
      <c r="E352" s="55"/>
      <c r="F352" s="55"/>
      <c r="H352" s="55"/>
      <c r="I352" s="55"/>
      <c r="J352" s="55"/>
      <c r="K352" s="55"/>
      <c r="L352" s="55"/>
      <c r="M352" s="55"/>
    </row>
    <row r="353" spans="4:13" ht="15.75" customHeight="1">
      <c r="D353" s="55"/>
      <c r="E353" s="55"/>
      <c r="F353" s="55"/>
      <c r="H353" s="55"/>
      <c r="I353" s="55"/>
      <c r="J353" s="55"/>
      <c r="K353" s="55"/>
      <c r="L353" s="55"/>
      <c r="M353" s="55"/>
    </row>
    <row r="354" spans="4:13" ht="15.75" customHeight="1">
      <c r="D354" s="55"/>
      <c r="E354" s="55"/>
      <c r="F354" s="55"/>
      <c r="H354" s="55"/>
      <c r="I354" s="55"/>
      <c r="J354" s="55"/>
      <c r="K354" s="55"/>
      <c r="L354" s="55"/>
      <c r="M354" s="55"/>
    </row>
    <row r="355" spans="4:13" ht="15.75" customHeight="1">
      <c r="D355" s="55"/>
      <c r="E355" s="55"/>
      <c r="F355" s="55"/>
      <c r="H355" s="55"/>
      <c r="I355" s="55"/>
      <c r="J355" s="55"/>
      <c r="K355" s="55"/>
      <c r="L355" s="55"/>
      <c r="M355" s="55"/>
    </row>
    <row r="356" spans="4:13" ht="15.75" customHeight="1">
      <c r="D356" s="55"/>
      <c r="E356" s="55"/>
      <c r="F356" s="55"/>
      <c r="H356" s="55"/>
      <c r="I356" s="55"/>
      <c r="J356" s="55"/>
      <c r="K356" s="55"/>
      <c r="L356" s="55"/>
      <c r="M356" s="55"/>
    </row>
    <row r="357" spans="4:13" ht="15.75" customHeight="1">
      <c r="D357" s="55"/>
      <c r="E357" s="55"/>
      <c r="F357" s="55"/>
      <c r="H357" s="55"/>
      <c r="I357" s="55"/>
      <c r="J357" s="55"/>
      <c r="K357" s="55"/>
      <c r="L357" s="55"/>
      <c r="M357" s="55"/>
    </row>
    <row r="358" spans="4:13" ht="15.75" customHeight="1">
      <c r="D358" s="55"/>
      <c r="E358" s="55"/>
      <c r="F358" s="55"/>
      <c r="H358" s="55"/>
      <c r="I358" s="55"/>
      <c r="J358" s="55"/>
      <c r="K358" s="55"/>
      <c r="L358" s="55"/>
      <c r="M358" s="55"/>
    </row>
    <row r="359" spans="4:13" ht="15.75" customHeight="1">
      <c r="D359" s="55"/>
      <c r="E359" s="55"/>
      <c r="F359" s="55"/>
      <c r="H359" s="55"/>
      <c r="I359" s="55"/>
      <c r="J359" s="55"/>
      <c r="K359" s="55"/>
      <c r="L359" s="55"/>
      <c r="M359" s="55"/>
    </row>
    <row r="360" spans="4:13" ht="15.75" customHeight="1">
      <c r="D360" s="55"/>
      <c r="E360" s="55"/>
      <c r="F360" s="55"/>
      <c r="H360" s="55"/>
      <c r="I360" s="55"/>
      <c r="J360" s="55"/>
      <c r="K360" s="55"/>
      <c r="L360" s="55"/>
      <c r="M360" s="55"/>
    </row>
    <row r="361" spans="4:13" ht="15.75" customHeight="1">
      <c r="D361" s="55"/>
      <c r="E361" s="55"/>
      <c r="F361" s="55"/>
      <c r="H361" s="55"/>
      <c r="I361" s="55"/>
      <c r="J361" s="55"/>
      <c r="K361" s="55"/>
      <c r="L361" s="55"/>
      <c r="M361" s="55"/>
    </row>
    <row r="362" spans="4:13" ht="15.75" customHeight="1">
      <c r="D362" s="55"/>
      <c r="E362" s="55"/>
      <c r="F362" s="55"/>
      <c r="H362" s="55"/>
      <c r="I362" s="55"/>
      <c r="J362" s="55"/>
      <c r="K362" s="55"/>
      <c r="L362" s="55"/>
      <c r="M362" s="55"/>
    </row>
    <row r="363" spans="4:13" ht="15.75" customHeight="1">
      <c r="D363" s="55"/>
      <c r="E363" s="55"/>
      <c r="F363" s="55"/>
      <c r="H363" s="55"/>
      <c r="I363" s="55"/>
      <c r="J363" s="55"/>
      <c r="K363" s="55"/>
      <c r="L363" s="55"/>
      <c r="M363" s="55"/>
    </row>
    <row r="364" spans="4:13" ht="15.75" customHeight="1">
      <c r="D364" s="55"/>
      <c r="E364" s="55"/>
      <c r="F364" s="55"/>
      <c r="H364" s="55"/>
      <c r="I364" s="55"/>
      <c r="J364" s="55"/>
      <c r="K364" s="55"/>
      <c r="L364" s="55"/>
      <c r="M364" s="55"/>
    </row>
    <row r="365" spans="4:13" ht="15.75" customHeight="1">
      <c r="D365" s="55"/>
      <c r="E365" s="55"/>
      <c r="F365" s="55"/>
      <c r="H365" s="55"/>
      <c r="I365" s="55"/>
      <c r="J365" s="55"/>
      <c r="K365" s="55"/>
      <c r="L365" s="55"/>
      <c r="M365" s="55"/>
    </row>
    <row r="366" spans="4:13" ht="15.75" customHeight="1">
      <c r="D366" s="55"/>
      <c r="E366" s="55"/>
      <c r="F366" s="55"/>
      <c r="H366" s="55"/>
      <c r="I366" s="55"/>
      <c r="J366" s="55"/>
      <c r="K366" s="55"/>
      <c r="L366" s="55"/>
      <c r="M366" s="55"/>
    </row>
    <row r="367" spans="4:13" ht="15.75" customHeight="1">
      <c r="D367" s="55"/>
      <c r="E367" s="55"/>
      <c r="F367" s="55"/>
      <c r="H367" s="55"/>
      <c r="I367" s="55"/>
      <c r="J367" s="55"/>
      <c r="K367" s="55"/>
      <c r="L367" s="55"/>
      <c r="M367" s="55"/>
    </row>
    <row r="368" spans="4:13" ht="15.75" customHeight="1">
      <c r="D368" s="55"/>
      <c r="E368" s="55"/>
      <c r="F368" s="55"/>
      <c r="H368" s="55"/>
      <c r="I368" s="55"/>
      <c r="J368" s="55"/>
      <c r="K368" s="55"/>
      <c r="L368" s="55"/>
      <c r="M368" s="55"/>
    </row>
    <row r="369" spans="4:13" ht="15.75" customHeight="1">
      <c r="D369" s="55"/>
      <c r="E369" s="55"/>
      <c r="F369" s="55"/>
      <c r="H369" s="55"/>
      <c r="I369" s="55"/>
      <c r="J369" s="55"/>
      <c r="K369" s="55"/>
      <c r="L369" s="55"/>
      <c r="M369" s="55"/>
    </row>
    <row r="370" spans="4:13" ht="15.75" customHeight="1">
      <c r="D370" s="55"/>
      <c r="E370" s="55"/>
      <c r="F370" s="55"/>
      <c r="H370" s="55"/>
      <c r="I370" s="55"/>
      <c r="J370" s="55"/>
      <c r="K370" s="55"/>
      <c r="L370" s="55"/>
      <c r="M370" s="55"/>
    </row>
    <row r="371" spans="4:13" ht="15.75" customHeight="1">
      <c r="D371" s="55"/>
      <c r="E371" s="55"/>
      <c r="F371" s="55"/>
      <c r="H371" s="55"/>
      <c r="I371" s="55"/>
      <c r="J371" s="55"/>
      <c r="K371" s="55"/>
      <c r="L371" s="55"/>
      <c r="M371" s="55"/>
    </row>
    <row r="372" spans="4:13" ht="15.75" customHeight="1">
      <c r="D372" s="55"/>
      <c r="E372" s="55"/>
      <c r="F372" s="55"/>
      <c r="H372" s="55"/>
      <c r="I372" s="55"/>
      <c r="J372" s="55"/>
      <c r="K372" s="55"/>
      <c r="L372" s="55"/>
      <c r="M372" s="55"/>
    </row>
    <row r="373" spans="4:13" ht="15.75" customHeight="1">
      <c r="D373" s="55"/>
      <c r="E373" s="55"/>
      <c r="F373" s="55"/>
      <c r="H373" s="55"/>
      <c r="I373" s="55"/>
      <c r="J373" s="55"/>
      <c r="K373" s="55"/>
      <c r="L373" s="55"/>
      <c r="M373" s="55"/>
    </row>
    <row r="374" spans="4:13" ht="15.75" customHeight="1">
      <c r="D374" s="55"/>
      <c r="E374" s="55"/>
      <c r="F374" s="55"/>
      <c r="H374" s="55"/>
      <c r="I374" s="55"/>
      <c r="J374" s="55"/>
      <c r="K374" s="55"/>
      <c r="L374" s="55"/>
      <c r="M374" s="55"/>
    </row>
    <row r="375" spans="4:13" ht="15.75" customHeight="1">
      <c r="D375" s="55"/>
      <c r="E375" s="55"/>
      <c r="F375" s="55"/>
      <c r="H375" s="55"/>
      <c r="I375" s="55"/>
      <c r="J375" s="55"/>
      <c r="K375" s="55"/>
      <c r="L375" s="55"/>
      <c r="M375" s="55"/>
    </row>
    <row r="376" spans="4:13" ht="15.75" customHeight="1">
      <c r="D376" s="55"/>
      <c r="E376" s="55"/>
      <c r="F376" s="55"/>
      <c r="H376" s="55"/>
      <c r="I376" s="55"/>
      <c r="J376" s="55"/>
      <c r="K376" s="55"/>
      <c r="L376" s="55"/>
      <c r="M376" s="55"/>
    </row>
    <row r="377" spans="4:13" ht="15.75" customHeight="1">
      <c r="D377" s="55"/>
      <c r="E377" s="55"/>
      <c r="F377" s="55"/>
      <c r="H377" s="55"/>
      <c r="I377" s="55"/>
      <c r="J377" s="55"/>
      <c r="K377" s="55"/>
      <c r="L377" s="55"/>
      <c r="M377" s="55"/>
    </row>
    <row r="378" spans="4:13" ht="15.75" customHeight="1">
      <c r="D378" s="55"/>
      <c r="E378" s="55"/>
      <c r="F378" s="55"/>
      <c r="H378" s="55"/>
      <c r="I378" s="55"/>
      <c r="J378" s="55"/>
      <c r="K378" s="55"/>
      <c r="L378" s="55"/>
      <c r="M378" s="55"/>
    </row>
    <row r="379" spans="4:13" ht="15.75" customHeight="1">
      <c r="D379" s="55"/>
      <c r="E379" s="55"/>
      <c r="F379" s="55"/>
      <c r="H379" s="55"/>
      <c r="I379" s="55"/>
      <c r="J379" s="55"/>
      <c r="K379" s="55"/>
      <c r="L379" s="55"/>
      <c r="M379" s="55"/>
    </row>
    <row r="380" spans="4:13" ht="15.75" customHeight="1">
      <c r="D380" s="55"/>
      <c r="E380" s="55"/>
      <c r="F380" s="55"/>
      <c r="H380" s="55"/>
      <c r="I380" s="55"/>
      <c r="J380" s="55"/>
      <c r="K380" s="55"/>
      <c r="L380" s="55"/>
      <c r="M380" s="55"/>
    </row>
    <row r="381" spans="4:13" ht="15.75" customHeight="1">
      <c r="D381" s="55"/>
      <c r="E381" s="55"/>
      <c r="F381" s="55"/>
      <c r="H381" s="55"/>
      <c r="I381" s="55"/>
      <c r="J381" s="55"/>
      <c r="K381" s="55"/>
      <c r="L381" s="55"/>
      <c r="M381" s="55"/>
    </row>
    <row r="382" spans="4:13" ht="15.75" customHeight="1">
      <c r="D382" s="55"/>
      <c r="E382" s="55"/>
      <c r="F382" s="55"/>
      <c r="H382" s="55"/>
      <c r="I382" s="55"/>
      <c r="J382" s="55"/>
      <c r="K382" s="55"/>
      <c r="L382" s="55"/>
      <c r="M382" s="55"/>
    </row>
    <row r="383" spans="4:13" ht="15.75" customHeight="1">
      <c r="D383" s="55"/>
      <c r="E383" s="55"/>
      <c r="F383" s="55"/>
      <c r="H383" s="55"/>
      <c r="I383" s="55"/>
      <c r="J383" s="55"/>
      <c r="K383" s="55"/>
      <c r="L383" s="55"/>
      <c r="M383" s="55"/>
    </row>
    <row r="384" spans="4:13" ht="15.75" customHeight="1">
      <c r="D384" s="55"/>
      <c r="E384" s="55"/>
      <c r="F384" s="55"/>
      <c r="H384" s="55"/>
      <c r="I384" s="55"/>
      <c r="J384" s="55"/>
      <c r="K384" s="55"/>
      <c r="L384" s="55"/>
      <c r="M384" s="55"/>
    </row>
    <row r="385" spans="4:13" ht="15.75" customHeight="1">
      <c r="D385" s="55"/>
      <c r="E385" s="55"/>
      <c r="F385" s="55"/>
      <c r="H385" s="55"/>
      <c r="I385" s="55"/>
      <c r="J385" s="55"/>
      <c r="K385" s="55"/>
      <c r="L385" s="55"/>
      <c r="M385" s="55"/>
    </row>
    <row r="386" spans="4:13" ht="15.75" customHeight="1">
      <c r="D386" s="55"/>
      <c r="E386" s="55"/>
      <c r="F386" s="55"/>
      <c r="H386" s="55"/>
      <c r="I386" s="55"/>
      <c r="J386" s="55"/>
      <c r="K386" s="55"/>
      <c r="L386" s="55"/>
      <c r="M386" s="55"/>
    </row>
    <row r="387" spans="4:13" ht="15.75" customHeight="1">
      <c r="D387" s="55"/>
      <c r="E387" s="55"/>
      <c r="F387" s="55"/>
      <c r="H387" s="55"/>
      <c r="I387" s="55"/>
      <c r="J387" s="55"/>
      <c r="K387" s="55"/>
      <c r="L387" s="55"/>
      <c r="M387" s="55"/>
    </row>
    <row r="388" spans="4:13" ht="15.75" customHeight="1">
      <c r="D388" s="55"/>
      <c r="E388" s="55"/>
      <c r="F388" s="55"/>
      <c r="H388" s="55"/>
      <c r="I388" s="55"/>
      <c r="J388" s="55"/>
      <c r="K388" s="55"/>
      <c r="L388" s="55"/>
      <c r="M388" s="55"/>
    </row>
    <row r="389" spans="4:13" ht="15.75" customHeight="1">
      <c r="D389" s="55"/>
      <c r="E389" s="55"/>
      <c r="F389" s="55"/>
      <c r="H389" s="55"/>
      <c r="I389" s="55"/>
      <c r="J389" s="55"/>
      <c r="K389" s="55"/>
      <c r="L389" s="55"/>
      <c r="M389" s="55"/>
    </row>
    <row r="390" spans="4:13" ht="15.75" customHeight="1">
      <c r="D390" s="55"/>
      <c r="E390" s="55"/>
      <c r="F390" s="55"/>
      <c r="H390" s="55"/>
      <c r="I390" s="55"/>
      <c r="J390" s="55"/>
      <c r="K390" s="55"/>
      <c r="L390" s="55"/>
      <c r="M390" s="55"/>
    </row>
    <row r="391" spans="4:13" ht="15.75" customHeight="1">
      <c r="D391" s="55"/>
      <c r="E391" s="55"/>
      <c r="F391" s="55"/>
      <c r="H391" s="55"/>
      <c r="I391" s="55"/>
      <c r="J391" s="55"/>
      <c r="K391" s="55"/>
      <c r="L391" s="55"/>
      <c r="M391" s="55"/>
    </row>
    <row r="392" spans="4:13" ht="15.75" customHeight="1">
      <c r="D392" s="55"/>
      <c r="E392" s="55"/>
      <c r="F392" s="55"/>
      <c r="H392" s="55"/>
      <c r="I392" s="55"/>
      <c r="J392" s="55"/>
      <c r="K392" s="55"/>
      <c r="L392" s="55"/>
      <c r="M392" s="55"/>
    </row>
    <row r="393" spans="4:13" ht="15.75" customHeight="1">
      <c r="D393" s="55"/>
      <c r="E393" s="55"/>
      <c r="F393" s="55"/>
      <c r="H393" s="55"/>
      <c r="I393" s="55"/>
      <c r="J393" s="55"/>
      <c r="K393" s="55"/>
      <c r="L393" s="55"/>
      <c r="M393" s="55"/>
    </row>
    <row r="394" spans="4:13" ht="15.75" customHeight="1">
      <c r="D394" s="55"/>
      <c r="E394" s="55"/>
      <c r="F394" s="55"/>
      <c r="H394" s="55"/>
      <c r="I394" s="55"/>
      <c r="J394" s="55"/>
      <c r="K394" s="55"/>
      <c r="L394" s="55"/>
      <c r="M394" s="55"/>
    </row>
    <row r="395" spans="4:13" ht="15.75" customHeight="1">
      <c r="D395" s="55"/>
      <c r="E395" s="55"/>
      <c r="F395" s="55"/>
      <c r="H395" s="55"/>
      <c r="I395" s="55"/>
      <c r="J395" s="55"/>
      <c r="K395" s="55"/>
      <c r="L395" s="55"/>
      <c r="M395" s="55"/>
    </row>
    <row r="396" spans="4:13" ht="15.75" customHeight="1">
      <c r="D396" s="55"/>
      <c r="E396" s="55"/>
      <c r="F396" s="55"/>
      <c r="H396" s="55"/>
      <c r="I396" s="55"/>
      <c r="J396" s="55"/>
      <c r="K396" s="55"/>
      <c r="L396" s="55"/>
      <c r="M396" s="55"/>
    </row>
    <row r="397" spans="4:13" ht="15.75" customHeight="1">
      <c r="D397" s="55"/>
      <c r="E397" s="55"/>
      <c r="F397" s="55"/>
      <c r="H397" s="55"/>
      <c r="I397" s="55"/>
      <c r="J397" s="55"/>
      <c r="K397" s="55"/>
      <c r="L397" s="55"/>
      <c r="M397" s="55"/>
    </row>
    <row r="398" spans="4:13" ht="15.75" customHeight="1">
      <c r="D398" s="55"/>
      <c r="E398" s="55"/>
      <c r="F398" s="55"/>
      <c r="H398" s="55"/>
      <c r="I398" s="55"/>
      <c r="J398" s="55"/>
      <c r="K398" s="55"/>
      <c r="L398" s="55"/>
      <c r="M398" s="55"/>
    </row>
    <row r="399" spans="4:13" ht="15.75" customHeight="1">
      <c r="D399" s="55"/>
      <c r="E399" s="55"/>
      <c r="F399" s="55"/>
      <c r="H399" s="55"/>
      <c r="I399" s="55"/>
      <c r="J399" s="55"/>
      <c r="K399" s="55"/>
      <c r="L399" s="55"/>
      <c r="M399" s="55"/>
    </row>
    <row r="400" spans="4:13" ht="15.75" customHeight="1">
      <c r="D400" s="55"/>
      <c r="E400" s="55"/>
      <c r="F400" s="55"/>
      <c r="H400" s="55"/>
      <c r="I400" s="55"/>
      <c r="J400" s="55"/>
      <c r="K400" s="55"/>
      <c r="L400" s="55"/>
      <c r="M400" s="55"/>
    </row>
    <row r="401" spans="4:13" ht="15.75" customHeight="1">
      <c r="D401" s="55"/>
      <c r="E401" s="55"/>
      <c r="F401" s="55"/>
      <c r="H401" s="55"/>
      <c r="I401" s="55"/>
      <c r="J401" s="55"/>
      <c r="K401" s="55"/>
      <c r="L401" s="55"/>
      <c r="M401" s="55"/>
    </row>
    <row r="402" spans="4:13" ht="15.75" customHeight="1">
      <c r="D402" s="55"/>
      <c r="E402" s="55"/>
      <c r="F402" s="55"/>
      <c r="H402" s="55"/>
      <c r="I402" s="55"/>
      <c r="J402" s="55"/>
      <c r="K402" s="55"/>
      <c r="L402" s="55"/>
      <c r="M402" s="55"/>
    </row>
    <row r="403" spans="4:13" ht="15.75" customHeight="1">
      <c r="D403" s="55"/>
      <c r="E403" s="55"/>
      <c r="F403" s="55"/>
      <c r="H403" s="55"/>
      <c r="I403" s="55"/>
      <c r="J403" s="55"/>
      <c r="K403" s="55"/>
      <c r="L403" s="55"/>
      <c r="M403" s="55"/>
    </row>
    <row r="404" spans="4:13" ht="15.75" customHeight="1">
      <c r="D404" s="55"/>
      <c r="E404" s="55"/>
      <c r="F404" s="55"/>
      <c r="H404" s="55"/>
      <c r="I404" s="55"/>
      <c r="J404" s="55"/>
      <c r="K404" s="55"/>
      <c r="L404" s="55"/>
      <c r="M404" s="55"/>
    </row>
    <row r="405" spans="4:13" ht="15.75" customHeight="1">
      <c r="D405" s="55"/>
      <c r="E405" s="55"/>
      <c r="F405" s="55"/>
      <c r="H405" s="55"/>
      <c r="I405" s="55"/>
      <c r="J405" s="55"/>
      <c r="K405" s="55"/>
      <c r="L405" s="55"/>
      <c r="M405" s="55"/>
    </row>
    <row r="406" spans="4:13" ht="15.75" customHeight="1">
      <c r="D406" s="55"/>
      <c r="E406" s="55"/>
      <c r="F406" s="55"/>
      <c r="H406" s="55"/>
      <c r="I406" s="55"/>
      <c r="J406" s="55"/>
      <c r="K406" s="55"/>
      <c r="L406" s="55"/>
      <c r="M406" s="55"/>
    </row>
    <row r="407" spans="4:13" ht="15.75" customHeight="1">
      <c r="D407" s="55"/>
      <c r="E407" s="55"/>
      <c r="F407" s="55"/>
      <c r="H407" s="55"/>
      <c r="I407" s="55"/>
      <c r="J407" s="55"/>
      <c r="K407" s="55"/>
      <c r="L407" s="55"/>
      <c r="M407" s="55"/>
    </row>
    <row r="408" spans="4:13" ht="15.75" customHeight="1">
      <c r="D408" s="55"/>
      <c r="E408" s="55"/>
      <c r="F408" s="55"/>
      <c r="H408" s="55"/>
      <c r="I408" s="55"/>
      <c r="J408" s="55"/>
      <c r="K408" s="55"/>
      <c r="L408" s="55"/>
      <c r="M408" s="55"/>
    </row>
    <row r="409" spans="4:13" ht="15.75" customHeight="1">
      <c r="D409" s="55"/>
      <c r="E409" s="55"/>
      <c r="F409" s="55"/>
      <c r="H409" s="55"/>
      <c r="I409" s="55"/>
      <c r="J409" s="55"/>
      <c r="K409" s="55"/>
      <c r="L409" s="55"/>
      <c r="M409" s="55"/>
    </row>
    <row r="410" spans="4:13" ht="15.75" customHeight="1">
      <c r="D410" s="55"/>
      <c r="E410" s="55"/>
      <c r="F410" s="55"/>
      <c r="H410" s="55"/>
      <c r="I410" s="55"/>
      <c r="J410" s="55"/>
      <c r="K410" s="55"/>
      <c r="L410" s="55"/>
      <c r="M410" s="55"/>
    </row>
    <row r="411" spans="4:13" ht="15.75" customHeight="1">
      <c r="D411" s="55"/>
      <c r="E411" s="55"/>
      <c r="F411" s="55"/>
      <c r="H411" s="55"/>
      <c r="I411" s="55"/>
      <c r="J411" s="55"/>
      <c r="K411" s="55"/>
      <c r="L411" s="55"/>
      <c r="M411" s="55"/>
    </row>
    <row r="412" spans="4:13" ht="15.75" customHeight="1">
      <c r="D412" s="55"/>
      <c r="E412" s="55"/>
      <c r="F412" s="55"/>
      <c r="H412" s="55"/>
      <c r="I412" s="55"/>
      <c r="J412" s="55"/>
      <c r="K412" s="55"/>
      <c r="L412" s="55"/>
      <c r="M412" s="55"/>
    </row>
    <row r="413" spans="4:13" ht="15.75" customHeight="1">
      <c r="D413" s="55"/>
      <c r="E413" s="55"/>
      <c r="F413" s="55"/>
      <c r="H413" s="55"/>
      <c r="I413" s="55"/>
      <c r="J413" s="55"/>
      <c r="K413" s="55"/>
      <c r="L413" s="55"/>
      <c r="M413" s="55"/>
    </row>
    <row r="414" spans="4:13" ht="15.75" customHeight="1">
      <c r="D414" s="55"/>
      <c r="E414" s="55"/>
      <c r="F414" s="55"/>
      <c r="H414" s="55"/>
      <c r="I414" s="55"/>
      <c r="J414" s="55"/>
      <c r="K414" s="55"/>
      <c r="L414" s="55"/>
      <c r="M414" s="55"/>
    </row>
    <row r="415" spans="4:13" ht="15.75" customHeight="1">
      <c r="D415" s="55"/>
      <c r="E415" s="55"/>
      <c r="F415" s="55"/>
      <c r="H415" s="55"/>
      <c r="I415" s="55"/>
      <c r="J415" s="55"/>
      <c r="K415" s="55"/>
      <c r="L415" s="55"/>
      <c r="M415" s="55"/>
    </row>
    <row r="416" spans="4:13" ht="15.75" customHeight="1">
      <c r="D416" s="55"/>
      <c r="E416" s="55"/>
      <c r="F416" s="55"/>
      <c r="H416" s="55"/>
      <c r="I416" s="55"/>
      <c r="J416" s="55"/>
      <c r="K416" s="55"/>
      <c r="L416" s="55"/>
      <c r="M416" s="55"/>
    </row>
    <row r="417" spans="4:13" ht="15.75" customHeight="1">
      <c r="D417" s="55"/>
      <c r="E417" s="55"/>
      <c r="F417" s="55"/>
      <c r="H417" s="55"/>
      <c r="I417" s="55"/>
      <c r="J417" s="55"/>
      <c r="K417" s="55"/>
      <c r="L417" s="55"/>
      <c r="M417" s="55"/>
    </row>
    <row r="418" spans="4:13" ht="15.75" customHeight="1">
      <c r="D418" s="55"/>
      <c r="E418" s="55"/>
      <c r="F418" s="55"/>
      <c r="H418" s="55"/>
      <c r="I418" s="55"/>
      <c r="J418" s="55"/>
      <c r="K418" s="55"/>
      <c r="L418" s="55"/>
      <c r="M418" s="55"/>
    </row>
    <row r="419" spans="4:13" ht="15.75" customHeight="1">
      <c r="D419" s="55"/>
      <c r="E419" s="55"/>
      <c r="F419" s="55"/>
      <c r="H419" s="55"/>
      <c r="I419" s="55"/>
      <c r="J419" s="55"/>
      <c r="K419" s="55"/>
      <c r="L419" s="55"/>
      <c r="M419" s="55"/>
    </row>
    <row r="420" spans="4:13" ht="15.75" customHeight="1">
      <c r="D420" s="55"/>
      <c r="E420" s="55"/>
      <c r="F420" s="55"/>
      <c r="H420" s="55"/>
      <c r="I420" s="55"/>
      <c r="J420" s="55"/>
      <c r="K420" s="55"/>
      <c r="L420" s="55"/>
      <c r="M420" s="55"/>
    </row>
    <row r="421" spans="4:13" ht="15.75" customHeight="1">
      <c r="D421" s="55"/>
      <c r="E421" s="55"/>
      <c r="F421" s="55"/>
      <c r="H421" s="55"/>
      <c r="I421" s="55"/>
      <c r="J421" s="55"/>
      <c r="K421" s="55"/>
      <c r="L421" s="55"/>
      <c r="M421" s="55"/>
    </row>
    <row r="422" spans="4:13" ht="15.75" customHeight="1">
      <c r="D422" s="55"/>
      <c r="E422" s="55"/>
      <c r="F422" s="55"/>
      <c r="H422" s="55"/>
      <c r="I422" s="55"/>
      <c r="J422" s="55"/>
      <c r="K422" s="55"/>
      <c r="L422" s="55"/>
      <c r="M422" s="55"/>
    </row>
    <row r="423" spans="4:13" ht="15.75" customHeight="1">
      <c r="D423" s="55"/>
      <c r="E423" s="55"/>
      <c r="F423" s="55"/>
      <c r="H423" s="55"/>
      <c r="I423" s="55"/>
      <c r="J423" s="55"/>
      <c r="K423" s="55"/>
      <c r="L423" s="55"/>
      <c r="M423" s="55"/>
    </row>
    <row r="424" spans="4:13" ht="15.75" customHeight="1">
      <c r="D424" s="55"/>
      <c r="E424" s="55"/>
      <c r="F424" s="55"/>
      <c r="H424" s="55"/>
      <c r="I424" s="55"/>
      <c r="J424" s="55"/>
      <c r="K424" s="55"/>
      <c r="L424" s="55"/>
      <c r="M424" s="55"/>
    </row>
    <row r="425" spans="4:13" ht="15.75" customHeight="1">
      <c r="D425" s="55"/>
      <c r="E425" s="55"/>
      <c r="F425" s="55"/>
      <c r="H425" s="55"/>
      <c r="I425" s="55"/>
      <c r="J425" s="55"/>
      <c r="K425" s="55"/>
      <c r="L425" s="55"/>
      <c r="M425" s="55"/>
    </row>
    <row r="426" spans="4:13" ht="15.75" customHeight="1">
      <c r="D426" s="55"/>
      <c r="E426" s="55"/>
      <c r="F426" s="55"/>
      <c r="H426" s="55"/>
      <c r="I426" s="55"/>
      <c r="J426" s="55"/>
      <c r="K426" s="55"/>
      <c r="L426" s="55"/>
      <c r="M426" s="55"/>
    </row>
    <row r="427" spans="4:13" ht="15.75" customHeight="1">
      <c r="D427" s="55"/>
      <c r="E427" s="55"/>
      <c r="F427" s="55"/>
      <c r="H427" s="55"/>
      <c r="I427" s="55"/>
      <c r="J427" s="55"/>
      <c r="K427" s="55"/>
      <c r="L427" s="55"/>
      <c r="M427" s="55"/>
    </row>
    <row r="428" spans="4:13" ht="15.75" customHeight="1">
      <c r="D428" s="55"/>
      <c r="E428" s="55"/>
      <c r="F428" s="55"/>
      <c r="H428" s="55"/>
      <c r="I428" s="55"/>
      <c r="J428" s="55"/>
      <c r="K428" s="55"/>
      <c r="L428" s="55"/>
      <c r="M428" s="55"/>
    </row>
    <row r="429" spans="4:13" ht="15.75" customHeight="1">
      <c r="D429" s="55"/>
      <c r="E429" s="55"/>
      <c r="F429" s="55"/>
      <c r="H429" s="55"/>
      <c r="I429" s="55"/>
      <c r="J429" s="55"/>
      <c r="K429" s="55"/>
      <c r="L429" s="55"/>
      <c r="M429" s="55"/>
    </row>
    <row r="430" spans="4:13" ht="15.75" customHeight="1">
      <c r="D430" s="55"/>
      <c r="E430" s="55"/>
      <c r="F430" s="55"/>
      <c r="H430" s="55"/>
      <c r="I430" s="55"/>
      <c r="J430" s="55"/>
      <c r="K430" s="55"/>
      <c r="L430" s="55"/>
      <c r="M430" s="55"/>
    </row>
    <row r="431" spans="4:13" ht="15.75" customHeight="1">
      <c r="D431" s="55"/>
      <c r="E431" s="55"/>
      <c r="F431" s="55"/>
      <c r="H431" s="55"/>
      <c r="I431" s="55"/>
      <c r="J431" s="55"/>
      <c r="K431" s="55"/>
      <c r="L431" s="55"/>
      <c r="M431" s="55"/>
    </row>
    <row r="432" spans="4:13" ht="15.75" customHeight="1">
      <c r="D432" s="55"/>
      <c r="E432" s="55"/>
      <c r="F432" s="55"/>
      <c r="H432" s="55"/>
      <c r="I432" s="55"/>
      <c r="J432" s="55"/>
      <c r="K432" s="55"/>
      <c r="L432" s="55"/>
      <c r="M432" s="55"/>
    </row>
    <row r="433" spans="4:13" ht="15.75" customHeight="1">
      <c r="D433" s="55"/>
      <c r="E433" s="55"/>
      <c r="F433" s="55"/>
      <c r="H433" s="55"/>
      <c r="I433" s="55"/>
      <c r="J433" s="55"/>
      <c r="K433" s="55"/>
      <c r="L433" s="55"/>
      <c r="M433" s="55"/>
    </row>
    <row r="434" spans="4:13" ht="15.75" customHeight="1">
      <c r="D434" s="55"/>
      <c r="E434" s="55"/>
      <c r="F434" s="55"/>
      <c r="H434" s="55"/>
      <c r="I434" s="55"/>
      <c r="J434" s="55"/>
      <c r="K434" s="55"/>
      <c r="L434" s="55"/>
      <c r="M434" s="55"/>
    </row>
    <row r="435" spans="4:13" ht="15.75" customHeight="1">
      <c r="D435" s="55"/>
      <c r="E435" s="55"/>
      <c r="F435" s="55"/>
      <c r="H435" s="55"/>
      <c r="I435" s="55"/>
      <c r="J435" s="55"/>
      <c r="K435" s="55"/>
      <c r="L435" s="55"/>
      <c r="M435" s="55"/>
    </row>
    <row r="436" spans="4:13" ht="15.75" customHeight="1">
      <c r="D436" s="55"/>
      <c r="E436" s="55"/>
      <c r="F436" s="55"/>
      <c r="H436" s="55"/>
      <c r="I436" s="55"/>
      <c r="J436" s="55"/>
      <c r="K436" s="55"/>
      <c r="L436" s="55"/>
      <c r="M436" s="55"/>
    </row>
    <row r="437" spans="4:13" ht="15.75" customHeight="1">
      <c r="D437" s="55"/>
      <c r="E437" s="55"/>
      <c r="F437" s="55"/>
      <c r="H437" s="55"/>
      <c r="I437" s="55"/>
      <c r="J437" s="55"/>
      <c r="K437" s="55"/>
      <c r="L437" s="55"/>
      <c r="M437" s="55"/>
    </row>
    <row r="438" spans="4:13" ht="15.75" customHeight="1">
      <c r="D438" s="55"/>
      <c r="E438" s="55"/>
      <c r="F438" s="55"/>
      <c r="H438" s="55"/>
      <c r="I438" s="55"/>
      <c r="J438" s="55"/>
      <c r="K438" s="55"/>
      <c r="L438" s="55"/>
      <c r="M438" s="55"/>
    </row>
    <row r="439" spans="4:13" ht="15.75" customHeight="1">
      <c r="D439" s="55"/>
      <c r="E439" s="55"/>
      <c r="F439" s="55"/>
      <c r="H439" s="55"/>
      <c r="I439" s="55"/>
      <c r="J439" s="55"/>
      <c r="K439" s="55"/>
      <c r="L439" s="55"/>
      <c r="M439" s="55"/>
    </row>
    <row r="440" spans="4:13" ht="15.75" customHeight="1">
      <c r="D440" s="55"/>
      <c r="E440" s="55"/>
      <c r="F440" s="55"/>
      <c r="H440" s="55"/>
      <c r="I440" s="55"/>
      <c r="J440" s="55"/>
      <c r="K440" s="55"/>
      <c r="L440" s="55"/>
      <c r="M440" s="55"/>
    </row>
    <row r="441" spans="4:13" ht="15.75" customHeight="1">
      <c r="D441" s="55"/>
      <c r="E441" s="55"/>
      <c r="F441" s="55"/>
      <c r="H441" s="55"/>
      <c r="I441" s="55"/>
      <c r="J441" s="55"/>
      <c r="K441" s="55"/>
      <c r="L441" s="55"/>
      <c r="M441" s="55"/>
    </row>
    <row r="442" spans="4:13" ht="15.75" customHeight="1">
      <c r="D442" s="55"/>
      <c r="E442" s="55"/>
      <c r="F442" s="55"/>
      <c r="H442" s="55"/>
      <c r="I442" s="55"/>
      <c r="J442" s="55"/>
      <c r="K442" s="55"/>
      <c r="L442" s="55"/>
      <c r="M442" s="55"/>
    </row>
    <row r="443" spans="4:13" ht="15.75" customHeight="1">
      <c r="D443" s="55"/>
      <c r="E443" s="55"/>
      <c r="F443" s="55"/>
      <c r="H443" s="55"/>
      <c r="I443" s="55"/>
      <c r="J443" s="55"/>
      <c r="K443" s="55"/>
      <c r="L443" s="55"/>
      <c r="M443" s="55"/>
    </row>
    <row r="444" spans="4:13" ht="15.75" customHeight="1">
      <c r="D444" s="55"/>
      <c r="E444" s="55"/>
      <c r="F444" s="55"/>
      <c r="H444" s="55"/>
      <c r="I444" s="55"/>
      <c r="J444" s="55"/>
      <c r="K444" s="55"/>
      <c r="L444" s="55"/>
      <c r="M444" s="55"/>
    </row>
    <row r="445" spans="4:13" ht="15.75" customHeight="1">
      <c r="D445" s="55"/>
      <c r="E445" s="55"/>
      <c r="F445" s="55"/>
      <c r="H445" s="55"/>
      <c r="I445" s="55"/>
      <c r="J445" s="55"/>
      <c r="K445" s="55"/>
      <c r="L445" s="55"/>
      <c r="M445" s="55"/>
    </row>
    <row r="446" spans="4:13" ht="15.75" customHeight="1">
      <c r="D446" s="55"/>
      <c r="E446" s="55"/>
      <c r="F446" s="55"/>
      <c r="H446" s="55"/>
      <c r="I446" s="55"/>
      <c r="J446" s="55"/>
      <c r="K446" s="55"/>
      <c r="L446" s="55"/>
      <c r="M446" s="55"/>
    </row>
    <row r="447" spans="4:13" ht="15.75" customHeight="1">
      <c r="D447" s="55"/>
      <c r="E447" s="55"/>
      <c r="F447" s="55"/>
      <c r="H447" s="55"/>
      <c r="I447" s="55"/>
      <c r="J447" s="55"/>
      <c r="K447" s="55"/>
      <c r="L447" s="55"/>
      <c r="M447" s="55"/>
    </row>
    <row r="448" spans="4:13" ht="15.75" customHeight="1">
      <c r="D448" s="55"/>
      <c r="E448" s="55"/>
      <c r="F448" s="55"/>
      <c r="H448" s="55"/>
      <c r="I448" s="55"/>
      <c r="J448" s="55"/>
      <c r="K448" s="55"/>
      <c r="L448" s="55"/>
      <c r="M448" s="55"/>
    </row>
    <row r="449" spans="4:13" ht="15.75" customHeight="1">
      <c r="D449" s="55"/>
      <c r="E449" s="55"/>
      <c r="F449" s="55"/>
      <c r="H449" s="55"/>
      <c r="I449" s="55"/>
      <c r="J449" s="55"/>
      <c r="K449" s="55"/>
      <c r="L449" s="55"/>
      <c r="M449" s="55"/>
    </row>
    <row r="450" spans="4:13" ht="15.75" customHeight="1">
      <c r="D450" s="55"/>
      <c r="E450" s="55"/>
      <c r="F450" s="55"/>
      <c r="H450" s="55"/>
      <c r="I450" s="55"/>
      <c r="J450" s="55"/>
      <c r="K450" s="55"/>
      <c r="L450" s="55"/>
      <c r="M450" s="55"/>
    </row>
    <row r="451" spans="4:13" ht="15.75" customHeight="1">
      <c r="D451" s="55"/>
      <c r="E451" s="55"/>
      <c r="F451" s="55"/>
      <c r="H451" s="55"/>
      <c r="I451" s="55"/>
      <c r="J451" s="55"/>
      <c r="K451" s="55"/>
      <c r="L451" s="55"/>
      <c r="M451" s="55"/>
    </row>
    <row r="452" spans="4:13" ht="15.75" customHeight="1">
      <c r="D452" s="55"/>
      <c r="E452" s="55"/>
      <c r="F452" s="55"/>
      <c r="H452" s="55"/>
      <c r="I452" s="55"/>
      <c r="J452" s="55"/>
      <c r="K452" s="55"/>
      <c r="L452" s="55"/>
      <c r="M452" s="55"/>
    </row>
    <row r="453" spans="4:13" ht="15.75" customHeight="1">
      <c r="D453" s="55"/>
      <c r="E453" s="55"/>
      <c r="F453" s="55"/>
      <c r="H453" s="55"/>
      <c r="I453" s="55"/>
      <c r="J453" s="55"/>
      <c r="K453" s="55"/>
      <c r="L453" s="55"/>
      <c r="M453" s="55"/>
    </row>
    <row r="454" spans="4:13" ht="15.75" customHeight="1">
      <c r="D454" s="55"/>
      <c r="E454" s="55"/>
      <c r="F454" s="55"/>
      <c r="H454" s="55"/>
      <c r="I454" s="55"/>
      <c r="J454" s="55"/>
      <c r="K454" s="55"/>
      <c r="L454" s="55"/>
      <c r="M454" s="55"/>
    </row>
    <row r="455" spans="4:13" ht="15.75" customHeight="1">
      <c r="D455" s="55"/>
      <c r="E455" s="55"/>
      <c r="F455" s="55"/>
      <c r="H455" s="55"/>
      <c r="I455" s="55"/>
      <c r="J455" s="55"/>
      <c r="K455" s="55"/>
      <c r="L455" s="55"/>
      <c r="M455" s="55"/>
    </row>
    <row r="456" spans="4:13" ht="15.75" customHeight="1">
      <c r="D456" s="55"/>
      <c r="E456" s="55"/>
      <c r="F456" s="55"/>
      <c r="H456" s="55"/>
      <c r="I456" s="55"/>
      <c r="J456" s="55"/>
      <c r="K456" s="55"/>
      <c r="L456" s="55"/>
      <c r="M456" s="55"/>
    </row>
    <row r="457" spans="4:13" ht="15.75" customHeight="1">
      <c r="D457" s="55"/>
      <c r="E457" s="55"/>
      <c r="F457" s="55"/>
      <c r="H457" s="55"/>
      <c r="I457" s="55"/>
      <c r="J457" s="55"/>
      <c r="K457" s="55"/>
      <c r="L457" s="55"/>
      <c r="M457" s="55"/>
    </row>
    <row r="458" spans="4:13" ht="15.75" customHeight="1">
      <c r="D458" s="55"/>
      <c r="E458" s="55"/>
      <c r="F458" s="55"/>
      <c r="H458" s="55"/>
      <c r="I458" s="55"/>
      <c r="J458" s="55"/>
      <c r="K458" s="55"/>
      <c r="L458" s="55"/>
      <c r="M458" s="55"/>
    </row>
    <row r="459" spans="4:13" ht="15.75" customHeight="1">
      <c r="D459" s="55"/>
      <c r="E459" s="55"/>
      <c r="F459" s="55"/>
      <c r="H459" s="55"/>
      <c r="I459" s="55"/>
      <c r="J459" s="55"/>
      <c r="K459" s="55"/>
      <c r="L459" s="55"/>
      <c r="M459" s="55"/>
    </row>
    <row r="460" spans="4:13" ht="15.75" customHeight="1">
      <c r="D460" s="55"/>
      <c r="E460" s="55"/>
      <c r="F460" s="55"/>
      <c r="H460" s="55"/>
      <c r="I460" s="55"/>
      <c r="J460" s="55"/>
      <c r="K460" s="55"/>
      <c r="L460" s="55"/>
      <c r="M460" s="55"/>
    </row>
    <row r="461" spans="4:13" ht="15.75" customHeight="1">
      <c r="D461" s="55"/>
      <c r="E461" s="55"/>
      <c r="F461" s="55"/>
      <c r="H461" s="55"/>
      <c r="I461" s="55"/>
      <c r="J461" s="55"/>
      <c r="K461" s="55"/>
      <c r="L461" s="55"/>
      <c r="M461" s="55"/>
    </row>
    <row r="462" spans="4:13" ht="15.75" customHeight="1">
      <c r="D462" s="55"/>
      <c r="E462" s="55"/>
      <c r="F462" s="55"/>
      <c r="H462" s="55"/>
      <c r="I462" s="55"/>
      <c r="J462" s="55"/>
      <c r="K462" s="55"/>
      <c r="L462" s="55"/>
      <c r="M462" s="55"/>
    </row>
    <row r="463" spans="4:13" ht="15.75" customHeight="1">
      <c r="D463" s="55"/>
      <c r="E463" s="55"/>
      <c r="F463" s="55"/>
      <c r="H463" s="55"/>
      <c r="I463" s="55"/>
      <c r="J463" s="55"/>
      <c r="K463" s="55"/>
      <c r="L463" s="55"/>
      <c r="M463" s="55"/>
    </row>
    <row r="464" spans="4:13" ht="15.75" customHeight="1">
      <c r="D464" s="55"/>
      <c r="E464" s="55"/>
      <c r="F464" s="55"/>
      <c r="H464" s="55"/>
      <c r="I464" s="55"/>
      <c r="J464" s="55"/>
      <c r="K464" s="55"/>
      <c r="L464" s="55"/>
      <c r="M464" s="55"/>
    </row>
    <row r="465" spans="4:13" ht="15.75" customHeight="1">
      <c r="D465" s="55"/>
      <c r="E465" s="55"/>
      <c r="F465" s="55"/>
      <c r="H465" s="55"/>
      <c r="I465" s="55"/>
      <c r="J465" s="55"/>
      <c r="K465" s="55"/>
      <c r="L465" s="55"/>
      <c r="M465" s="55"/>
    </row>
    <row r="466" spans="4:13" ht="15.75" customHeight="1">
      <c r="D466" s="55"/>
      <c r="E466" s="55"/>
      <c r="F466" s="55"/>
      <c r="H466" s="55"/>
      <c r="I466" s="55"/>
      <c r="J466" s="55"/>
      <c r="K466" s="55"/>
      <c r="L466" s="55"/>
      <c r="M466" s="55"/>
    </row>
    <row r="467" spans="4:13" ht="15.75" customHeight="1">
      <c r="D467" s="55"/>
      <c r="E467" s="55"/>
      <c r="F467" s="55"/>
      <c r="H467" s="55"/>
      <c r="I467" s="55"/>
      <c r="J467" s="55"/>
      <c r="K467" s="55"/>
      <c r="L467" s="55"/>
      <c r="M467" s="55"/>
    </row>
    <row r="468" spans="4:13" ht="15.75" customHeight="1">
      <c r="D468" s="55"/>
      <c r="E468" s="55"/>
      <c r="F468" s="55"/>
      <c r="H468" s="55"/>
      <c r="I468" s="55"/>
      <c r="J468" s="55"/>
      <c r="K468" s="55"/>
      <c r="L468" s="55"/>
      <c r="M468" s="55"/>
    </row>
    <row r="469" spans="4:13" ht="15.75" customHeight="1">
      <c r="D469" s="55"/>
      <c r="E469" s="55"/>
      <c r="F469" s="55"/>
      <c r="H469" s="55"/>
      <c r="I469" s="55"/>
      <c r="J469" s="55"/>
      <c r="K469" s="55"/>
      <c r="L469" s="55"/>
      <c r="M469" s="55"/>
    </row>
    <row r="470" spans="4:13" ht="15.75" customHeight="1">
      <c r="D470" s="55"/>
      <c r="E470" s="55"/>
      <c r="F470" s="55"/>
      <c r="H470" s="55"/>
      <c r="I470" s="55"/>
      <c r="J470" s="55"/>
      <c r="K470" s="55"/>
      <c r="L470" s="55"/>
      <c r="M470" s="55"/>
    </row>
    <row r="471" spans="4:13" ht="15.75" customHeight="1">
      <c r="D471" s="55"/>
      <c r="E471" s="55"/>
      <c r="F471" s="55"/>
      <c r="H471" s="55"/>
      <c r="I471" s="55"/>
      <c r="J471" s="55"/>
      <c r="K471" s="55"/>
      <c r="L471" s="55"/>
      <c r="M471" s="55"/>
    </row>
    <row r="472" spans="4:13" ht="15.75" customHeight="1">
      <c r="D472" s="55"/>
      <c r="E472" s="55"/>
      <c r="F472" s="55"/>
      <c r="H472" s="55"/>
      <c r="I472" s="55"/>
      <c r="J472" s="55"/>
      <c r="K472" s="55"/>
      <c r="L472" s="55"/>
      <c r="M472" s="55"/>
    </row>
    <row r="473" spans="4:13" ht="15.75" customHeight="1">
      <c r="D473" s="55"/>
      <c r="E473" s="55"/>
      <c r="F473" s="55"/>
      <c r="H473" s="55"/>
      <c r="I473" s="55"/>
      <c r="J473" s="55"/>
      <c r="K473" s="55"/>
      <c r="L473" s="55"/>
      <c r="M473" s="55"/>
    </row>
    <row r="474" spans="4:13" ht="15.75" customHeight="1">
      <c r="D474" s="55"/>
      <c r="E474" s="55"/>
      <c r="F474" s="55"/>
      <c r="H474" s="55"/>
      <c r="I474" s="55"/>
      <c r="J474" s="55"/>
      <c r="K474" s="55"/>
      <c r="L474" s="55"/>
      <c r="M474" s="55"/>
    </row>
    <row r="475" spans="4:13" ht="15.75" customHeight="1">
      <c r="D475" s="55"/>
      <c r="E475" s="55"/>
      <c r="F475" s="55"/>
      <c r="H475" s="55"/>
      <c r="I475" s="55"/>
      <c r="J475" s="55"/>
      <c r="K475" s="55"/>
      <c r="L475" s="55"/>
      <c r="M475" s="55"/>
    </row>
    <row r="476" spans="4:13" ht="15.75" customHeight="1">
      <c r="D476" s="55"/>
      <c r="E476" s="55"/>
      <c r="F476" s="55"/>
      <c r="H476" s="55"/>
      <c r="I476" s="55"/>
      <c r="J476" s="55"/>
      <c r="K476" s="55"/>
      <c r="L476" s="55"/>
      <c r="M476" s="55"/>
    </row>
    <row r="477" spans="4:13" ht="15.75" customHeight="1">
      <c r="D477" s="55"/>
      <c r="E477" s="55"/>
      <c r="F477" s="55"/>
      <c r="H477" s="55"/>
      <c r="I477" s="55"/>
      <c r="J477" s="55"/>
      <c r="K477" s="55"/>
      <c r="L477" s="55"/>
      <c r="M477" s="55"/>
    </row>
    <row r="478" spans="4:13" ht="15.75" customHeight="1">
      <c r="D478" s="55"/>
      <c r="E478" s="55"/>
      <c r="F478" s="55"/>
      <c r="H478" s="55"/>
      <c r="I478" s="55"/>
      <c r="J478" s="55"/>
      <c r="K478" s="55"/>
      <c r="L478" s="55"/>
      <c r="M478" s="55"/>
    </row>
    <row r="479" spans="4:13" ht="15.75" customHeight="1">
      <c r="D479" s="55"/>
      <c r="E479" s="55"/>
      <c r="F479" s="55"/>
      <c r="H479" s="55"/>
      <c r="I479" s="55"/>
      <c r="J479" s="55"/>
      <c r="K479" s="55"/>
      <c r="L479" s="55"/>
      <c r="M479" s="55"/>
    </row>
    <row r="480" spans="4:13" ht="15.75" customHeight="1">
      <c r="D480" s="55"/>
      <c r="E480" s="55"/>
      <c r="F480" s="55"/>
      <c r="H480" s="55"/>
      <c r="I480" s="55"/>
      <c r="J480" s="55"/>
      <c r="K480" s="55"/>
      <c r="L480" s="55"/>
      <c r="M480" s="55"/>
    </row>
    <row r="481" spans="4:13" ht="15.75" customHeight="1">
      <c r="D481" s="55"/>
      <c r="E481" s="55"/>
      <c r="F481" s="55"/>
      <c r="H481" s="55"/>
      <c r="I481" s="55"/>
      <c r="J481" s="55"/>
      <c r="K481" s="55"/>
      <c r="L481" s="55"/>
      <c r="M481" s="55"/>
    </row>
    <row r="482" spans="4:13" ht="15.75" customHeight="1">
      <c r="D482" s="55"/>
      <c r="E482" s="55"/>
      <c r="F482" s="55"/>
      <c r="H482" s="55"/>
      <c r="I482" s="55"/>
      <c r="J482" s="55"/>
      <c r="K482" s="55"/>
      <c r="L482" s="55"/>
      <c r="M482" s="55"/>
    </row>
    <row r="483" spans="4:13" ht="15.75" customHeight="1">
      <c r="D483" s="55"/>
      <c r="E483" s="55"/>
      <c r="F483" s="55"/>
      <c r="H483" s="55"/>
      <c r="I483" s="55"/>
      <c r="J483" s="55"/>
      <c r="K483" s="55"/>
      <c r="L483" s="55"/>
      <c r="M483" s="55"/>
    </row>
    <row r="484" spans="4:13" ht="15.75" customHeight="1">
      <c r="D484" s="55"/>
      <c r="E484" s="55"/>
      <c r="F484" s="55"/>
      <c r="H484" s="55"/>
      <c r="I484" s="55"/>
      <c r="J484" s="55"/>
      <c r="K484" s="55"/>
      <c r="L484" s="55"/>
      <c r="M484" s="55"/>
    </row>
    <row r="485" spans="4:13" ht="15.75" customHeight="1">
      <c r="D485" s="55"/>
      <c r="E485" s="55"/>
      <c r="F485" s="55"/>
      <c r="H485" s="55"/>
      <c r="I485" s="55"/>
      <c r="J485" s="55"/>
      <c r="K485" s="55"/>
      <c r="L485" s="55"/>
      <c r="M485" s="55"/>
    </row>
    <row r="486" spans="4:13" ht="15.75" customHeight="1">
      <c r="D486" s="55"/>
      <c r="E486" s="55"/>
      <c r="F486" s="55"/>
      <c r="H486" s="55"/>
      <c r="I486" s="55"/>
      <c r="J486" s="55"/>
      <c r="K486" s="55"/>
      <c r="L486" s="55"/>
      <c r="M486" s="55"/>
    </row>
    <row r="487" spans="4:13" ht="15.75" customHeight="1">
      <c r="D487" s="55"/>
      <c r="E487" s="55"/>
      <c r="F487" s="55"/>
      <c r="H487" s="55"/>
      <c r="I487" s="55"/>
      <c r="J487" s="55"/>
      <c r="K487" s="55"/>
      <c r="L487" s="55"/>
      <c r="M487" s="55"/>
    </row>
    <row r="488" spans="4:13" ht="15.75" customHeight="1">
      <c r="D488" s="55"/>
      <c r="E488" s="55"/>
      <c r="F488" s="55"/>
      <c r="H488" s="55"/>
      <c r="I488" s="55"/>
      <c r="J488" s="55"/>
      <c r="K488" s="55"/>
      <c r="L488" s="55"/>
      <c r="M488" s="55"/>
    </row>
    <row r="489" spans="4:13" ht="15.75" customHeight="1">
      <c r="D489" s="55"/>
      <c r="E489" s="55"/>
      <c r="F489" s="55"/>
      <c r="H489" s="55"/>
      <c r="I489" s="55"/>
      <c r="J489" s="55"/>
      <c r="K489" s="55"/>
      <c r="L489" s="55"/>
      <c r="M489" s="55"/>
    </row>
    <row r="490" spans="4:13" ht="15.75" customHeight="1">
      <c r="D490" s="55"/>
      <c r="E490" s="55"/>
      <c r="F490" s="55"/>
      <c r="H490" s="55"/>
      <c r="I490" s="55"/>
      <c r="J490" s="55"/>
      <c r="K490" s="55"/>
      <c r="L490" s="55"/>
      <c r="M490" s="55"/>
    </row>
    <row r="491" spans="4:13" ht="15.75" customHeight="1">
      <c r="D491" s="55"/>
      <c r="E491" s="55"/>
      <c r="F491" s="55"/>
      <c r="H491" s="55"/>
      <c r="I491" s="55"/>
      <c r="J491" s="55"/>
      <c r="K491" s="55"/>
      <c r="L491" s="55"/>
      <c r="M491" s="55"/>
    </row>
    <row r="492" spans="4:13" ht="15.75" customHeight="1">
      <c r="D492" s="55"/>
      <c r="E492" s="55"/>
      <c r="F492" s="55"/>
      <c r="H492" s="55"/>
      <c r="I492" s="55"/>
      <c r="J492" s="55"/>
      <c r="K492" s="55"/>
      <c r="L492" s="55"/>
      <c r="M492" s="55"/>
    </row>
    <row r="493" spans="4:13" ht="15.75" customHeight="1">
      <c r="D493" s="55"/>
      <c r="E493" s="55"/>
      <c r="F493" s="55"/>
      <c r="H493" s="55"/>
      <c r="I493" s="55"/>
      <c r="J493" s="55"/>
      <c r="K493" s="55"/>
      <c r="L493" s="55"/>
      <c r="M493" s="55"/>
    </row>
    <row r="494" spans="4:13" ht="15.75" customHeight="1">
      <c r="D494" s="55"/>
      <c r="E494" s="55"/>
      <c r="F494" s="55"/>
      <c r="H494" s="55"/>
      <c r="I494" s="55"/>
      <c r="J494" s="55"/>
      <c r="K494" s="55"/>
      <c r="L494" s="55"/>
      <c r="M494" s="55"/>
    </row>
    <row r="495" spans="4:13" ht="15.75" customHeight="1">
      <c r="D495" s="55"/>
      <c r="E495" s="55"/>
      <c r="F495" s="55"/>
      <c r="H495" s="55"/>
      <c r="I495" s="55"/>
      <c r="J495" s="55"/>
      <c r="K495" s="55"/>
      <c r="L495" s="55"/>
      <c r="M495" s="55"/>
    </row>
    <row r="496" spans="4:13" ht="15.75" customHeight="1">
      <c r="D496" s="55"/>
      <c r="E496" s="55"/>
      <c r="F496" s="55"/>
      <c r="H496" s="55"/>
      <c r="I496" s="55"/>
      <c r="J496" s="55"/>
      <c r="K496" s="55"/>
      <c r="L496" s="55"/>
      <c r="M496" s="55"/>
    </row>
    <row r="497" spans="4:13" ht="15.75" customHeight="1">
      <c r="D497" s="55"/>
      <c r="E497" s="55"/>
      <c r="F497" s="55"/>
      <c r="H497" s="55"/>
      <c r="I497" s="55"/>
      <c r="J497" s="55"/>
      <c r="K497" s="55"/>
      <c r="L497" s="55"/>
      <c r="M497" s="55"/>
    </row>
    <row r="498" spans="4:13" ht="15.75" customHeight="1">
      <c r="D498" s="55"/>
      <c r="E498" s="55"/>
      <c r="F498" s="55"/>
      <c r="H498" s="55"/>
      <c r="I498" s="55"/>
      <c r="J498" s="55"/>
      <c r="K498" s="55"/>
      <c r="L498" s="55"/>
      <c r="M498" s="55"/>
    </row>
    <row r="499" spans="4:13" ht="15.75" customHeight="1">
      <c r="D499" s="55"/>
      <c r="E499" s="55"/>
      <c r="F499" s="55"/>
      <c r="H499" s="55"/>
      <c r="I499" s="55"/>
      <c r="J499" s="55"/>
      <c r="K499" s="55"/>
      <c r="L499" s="55"/>
      <c r="M499" s="55"/>
    </row>
    <row r="500" spans="4:13" ht="15.75" customHeight="1">
      <c r="D500" s="55"/>
      <c r="E500" s="55"/>
      <c r="F500" s="55"/>
      <c r="H500" s="55"/>
      <c r="I500" s="55"/>
      <c r="J500" s="55"/>
      <c r="K500" s="55"/>
      <c r="L500" s="55"/>
      <c r="M500" s="55"/>
    </row>
    <row r="501" spans="4:13" ht="15.75" customHeight="1">
      <c r="D501" s="55"/>
      <c r="E501" s="55"/>
      <c r="F501" s="55"/>
      <c r="H501" s="55"/>
      <c r="I501" s="55"/>
      <c r="J501" s="55"/>
      <c r="K501" s="55"/>
      <c r="L501" s="55"/>
      <c r="M501" s="55"/>
    </row>
    <row r="502" spans="4:13" ht="15.75" customHeight="1">
      <c r="D502" s="55"/>
      <c r="E502" s="55"/>
      <c r="F502" s="55"/>
      <c r="H502" s="55"/>
      <c r="I502" s="55"/>
      <c r="J502" s="55"/>
      <c r="K502" s="55"/>
      <c r="L502" s="55"/>
      <c r="M502" s="55"/>
    </row>
    <row r="503" spans="4:13" ht="15.75" customHeight="1">
      <c r="D503" s="55"/>
      <c r="E503" s="55"/>
      <c r="F503" s="55"/>
      <c r="H503" s="55"/>
      <c r="I503" s="55"/>
      <c r="J503" s="55"/>
      <c r="K503" s="55"/>
      <c r="L503" s="55"/>
      <c r="M503" s="55"/>
    </row>
    <row r="504" spans="4:13" ht="15.75" customHeight="1">
      <c r="D504" s="55"/>
      <c r="E504" s="55"/>
      <c r="F504" s="55"/>
      <c r="H504" s="55"/>
      <c r="I504" s="55"/>
      <c r="J504" s="55"/>
      <c r="K504" s="55"/>
      <c r="L504" s="55"/>
      <c r="M504" s="55"/>
    </row>
    <row r="505" spans="4:13" ht="15.75" customHeight="1">
      <c r="D505" s="55"/>
      <c r="E505" s="55"/>
      <c r="F505" s="55"/>
      <c r="H505" s="55"/>
      <c r="I505" s="55"/>
      <c r="J505" s="55"/>
      <c r="K505" s="55"/>
      <c r="L505" s="55"/>
      <c r="M505" s="55"/>
    </row>
    <row r="506" spans="4:13" ht="15.75" customHeight="1">
      <c r="D506" s="55"/>
      <c r="E506" s="55"/>
      <c r="F506" s="55"/>
      <c r="H506" s="55"/>
      <c r="I506" s="55"/>
      <c r="J506" s="55"/>
      <c r="K506" s="55"/>
      <c r="L506" s="55"/>
      <c r="M506" s="55"/>
    </row>
    <row r="507" spans="4:13" ht="15.75" customHeight="1">
      <c r="D507" s="55"/>
      <c r="E507" s="55"/>
      <c r="F507" s="55"/>
      <c r="H507" s="55"/>
      <c r="I507" s="55"/>
      <c r="J507" s="55"/>
      <c r="K507" s="55"/>
      <c r="L507" s="55"/>
      <c r="M507" s="55"/>
    </row>
    <row r="508" spans="4:13" ht="15.75" customHeight="1">
      <c r="D508" s="55"/>
      <c r="E508" s="55"/>
      <c r="F508" s="55"/>
      <c r="H508" s="55"/>
      <c r="I508" s="55"/>
      <c r="J508" s="55"/>
      <c r="K508" s="55"/>
      <c r="L508" s="55"/>
      <c r="M508" s="55"/>
    </row>
    <row r="509" spans="4:13" ht="15.75" customHeight="1">
      <c r="D509" s="55"/>
      <c r="E509" s="55"/>
      <c r="F509" s="55"/>
      <c r="H509" s="55"/>
      <c r="I509" s="55"/>
      <c r="J509" s="55"/>
      <c r="K509" s="55"/>
      <c r="L509" s="55"/>
      <c r="M509" s="55"/>
    </row>
    <row r="510" spans="4:13" ht="15.75" customHeight="1">
      <c r="D510" s="55"/>
      <c r="E510" s="55"/>
      <c r="F510" s="55"/>
      <c r="H510" s="55"/>
      <c r="I510" s="55"/>
      <c r="J510" s="55"/>
      <c r="K510" s="55"/>
      <c r="L510" s="55"/>
      <c r="M510" s="55"/>
    </row>
    <row r="511" spans="4:13" ht="15.75" customHeight="1">
      <c r="D511" s="55"/>
      <c r="E511" s="55"/>
      <c r="F511" s="55"/>
      <c r="H511" s="55"/>
      <c r="I511" s="55"/>
      <c r="J511" s="55"/>
      <c r="K511" s="55"/>
      <c r="L511" s="55"/>
      <c r="M511" s="55"/>
    </row>
    <row r="512" spans="4:13" ht="15.75" customHeight="1">
      <c r="D512" s="55"/>
      <c r="E512" s="55"/>
      <c r="F512" s="55"/>
      <c r="H512" s="55"/>
      <c r="I512" s="55"/>
      <c r="J512" s="55"/>
      <c r="K512" s="55"/>
      <c r="L512" s="55"/>
      <c r="M512" s="55"/>
    </row>
    <row r="513" spans="4:13" ht="15.75" customHeight="1">
      <c r="D513" s="55"/>
      <c r="E513" s="55"/>
      <c r="F513" s="55"/>
      <c r="H513" s="55"/>
      <c r="I513" s="55"/>
      <c r="J513" s="55"/>
      <c r="K513" s="55"/>
      <c r="L513" s="55"/>
      <c r="M513" s="55"/>
    </row>
    <row r="514" spans="4:13" ht="15.75" customHeight="1">
      <c r="D514" s="55"/>
      <c r="E514" s="55"/>
      <c r="F514" s="55"/>
      <c r="H514" s="55"/>
      <c r="I514" s="55"/>
      <c r="J514" s="55"/>
      <c r="K514" s="55"/>
      <c r="L514" s="55"/>
      <c r="M514" s="55"/>
    </row>
    <row r="515" spans="4:13" ht="15.75" customHeight="1">
      <c r="D515" s="55"/>
      <c r="E515" s="55"/>
      <c r="F515" s="55"/>
      <c r="H515" s="55"/>
      <c r="I515" s="55"/>
      <c r="J515" s="55"/>
      <c r="K515" s="55"/>
      <c r="L515" s="55"/>
      <c r="M515" s="55"/>
    </row>
    <row r="516" spans="4:13" ht="15.75" customHeight="1">
      <c r="D516" s="55"/>
      <c r="E516" s="55"/>
      <c r="F516" s="55"/>
      <c r="H516" s="55"/>
      <c r="I516" s="55"/>
      <c r="J516" s="55"/>
      <c r="K516" s="55"/>
      <c r="L516" s="55"/>
      <c r="M516" s="55"/>
    </row>
    <row r="517" spans="4:13" ht="15.75" customHeight="1">
      <c r="D517" s="55"/>
      <c r="E517" s="55"/>
      <c r="F517" s="55"/>
      <c r="H517" s="55"/>
      <c r="I517" s="55"/>
      <c r="J517" s="55"/>
      <c r="K517" s="55"/>
      <c r="L517" s="55"/>
      <c r="M517" s="55"/>
    </row>
    <row r="518" spans="4:13" ht="15.75" customHeight="1">
      <c r="D518" s="55"/>
      <c r="E518" s="55"/>
      <c r="F518" s="55"/>
      <c r="H518" s="55"/>
      <c r="I518" s="55"/>
      <c r="J518" s="55"/>
      <c r="K518" s="55"/>
      <c r="L518" s="55"/>
      <c r="M518" s="55"/>
    </row>
    <row r="519" spans="4:13" ht="15.75" customHeight="1">
      <c r="D519" s="55"/>
      <c r="E519" s="55"/>
      <c r="F519" s="55"/>
      <c r="H519" s="55"/>
      <c r="I519" s="55"/>
      <c r="J519" s="55"/>
      <c r="K519" s="55"/>
      <c r="L519" s="55"/>
      <c r="M519" s="55"/>
    </row>
    <row r="520" spans="4:13" ht="15.75" customHeight="1">
      <c r="D520" s="55"/>
      <c r="E520" s="55"/>
      <c r="F520" s="55"/>
      <c r="H520" s="55"/>
      <c r="I520" s="55"/>
      <c r="J520" s="55"/>
      <c r="K520" s="55"/>
      <c r="L520" s="55"/>
      <c r="M520" s="55"/>
    </row>
    <row r="521" spans="4:13" ht="15.75" customHeight="1">
      <c r="D521" s="55"/>
      <c r="E521" s="55"/>
      <c r="F521" s="55"/>
      <c r="H521" s="55"/>
      <c r="I521" s="55"/>
      <c r="J521" s="55"/>
      <c r="K521" s="55"/>
      <c r="L521" s="55"/>
      <c r="M521" s="55"/>
    </row>
    <row r="522" spans="4:13" ht="15.75" customHeight="1">
      <c r="D522" s="55"/>
      <c r="E522" s="55"/>
      <c r="F522" s="55"/>
      <c r="H522" s="55"/>
      <c r="I522" s="55"/>
      <c r="J522" s="55"/>
      <c r="K522" s="55"/>
      <c r="L522" s="55"/>
      <c r="M522" s="55"/>
    </row>
    <row r="523" spans="4:13" ht="15.75" customHeight="1">
      <c r="D523" s="55"/>
      <c r="E523" s="55"/>
      <c r="F523" s="55"/>
      <c r="H523" s="55"/>
      <c r="I523" s="55"/>
      <c r="J523" s="55"/>
      <c r="K523" s="55"/>
      <c r="L523" s="55"/>
      <c r="M523" s="55"/>
    </row>
    <row r="524" spans="4:13" ht="15.75" customHeight="1">
      <c r="D524" s="55"/>
      <c r="E524" s="55"/>
      <c r="F524" s="55"/>
      <c r="H524" s="55"/>
      <c r="I524" s="55"/>
      <c r="J524" s="55"/>
      <c r="K524" s="55"/>
      <c r="L524" s="55"/>
      <c r="M524" s="55"/>
    </row>
    <row r="525" spans="4:13" ht="15.75" customHeight="1">
      <c r="D525" s="55"/>
      <c r="E525" s="55"/>
      <c r="F525" s="55"/>
      <c r="H525" s="55"/>
      <c r="I525" s="55"/>
      <c r="J525" s="55"/>
      <c r="K525" s="55"/>
      <c r="L525" s="55"/>
      <c r="M525" s="55"/>
    </row>
    <row r="526" spans="4:13" ht="15.75" customHeight="1">
      <c r="D526" s="55"/>
      <c r="E526" s="55"/>
      <c r="F526" s="55"/>
      <c r="H526" s="55"/>
      <c r="I526" s="55"/>
      <c r="J526" s="55"/>
      <c r="K526" s="55"/>
      <c r="L526" s="55"/>
      <c r="M526" s="55"/>
    </row>
    <row r="527" spans="4:13" ht="15.75" customHeight="1">
      <c r="D527" s="55"/>
      <c r="E527" s="55"/>
      <c r="F527" s="55"/>
      <c r="H527" s="55"/>
      <c r="I527" s="55"/>
      <c r="J527" s="55"/>
      <c r="K527" s="55"/>
      <c r="L527" s="55"/>
      <c r="M527" s="55"/>
    </row>
    <row r="528" spans="4:13" ht="15.75" customHeight="1">
      <c r="D528" s="55"/>
      <c r="E528" s="55"/>
      <c r="F528" s="55"/>
      <c r="H528" s="55"/>
      <c r="I528" s="55"/>
      <c r="J528" s="55"/>
      <c r="K528" s="55"/>
      <c r="L528" s="55"/>
      <c r="M528" s="55"/>
    </row>
    <row r="529" spans="4:13" ht="15.75" customHeight="1">
      <c r="D529" s="55"/>
      <c r="E529" s="55"/>
      <c r="F529" s="55"/>
      <c r="H529" s="55"/>
      <c r="I529" s="55"/>
      <c r="J529" s="55"/>
      <c r="K529" s="55"/>
      <c r="L529" s="55"/>
      <c r="M529" s="55"/>
    </row>
    <row r="530" spans="4:13" ht="15.75" customHeight="1">
      <c r="D530" s="55"/>
      <c r="E530" s="55"/>
      <c r="F530" s="55"/>
      <c r="H530" s="55"/>
      <c r="I530" s="55"/>
      <c r="J530" s="55"/>
      <c r="K530" s="55"/>
      <c r="L530" s="55"/>
      <c r="M530" s="55"/>
    </row>
    <row r="531" spans="4:13" ht="15.75" customHeight="1">
      <c r="D531" s="55"/>
      <c r="E531" s="55"/>
      <c r="F531" s="55"/>
      <c r="H531" s="55"/>
      <c r="I531" s="55"/>
      <c r="J531" s="55"/>
      <c r="K531" s="55"/>
      <c r="L531" s="55"/>
      <c r="M531" s="55"/>
    </row>
    <row r="532" spans="4:13" ht="15.75" customHeight="1">
      <c r="D532" s="55"/>
      <c r="E532" s="55"/>
      <c r="F532" s="55"/>
      <c r="H532" s="55"/>
      <c r="I532" s="55"/>
      <c r="J532" s="55"/>
      <c r="K532" s="55"/>
      <c r="L532" s="55"/>
      <c r="M532" s="55"/>
    </row>
    <row r="533" spans="4:13" ht="15.75" customHeight="1">
      <c r="D533" s="55"/>
      <c r="E533" s="55"/>
      <c r="F533" s="55"/>
      <c r="H533" s="55"/>
      <c r="I533" s="55"/>
      <c r="J533" s="55"/>
      <c r="K533" s="55"/>
      <c r="L533" s="55"/>
      <c r="M533" s="55"/>
    </row>
    <row r="534" spans="4:13" ht="15.75" customHeight="1">
      <c r="D534" s="55"/>
      <c r="E534" s="55"/>
      <c r="F534" s="55"/>
      <c r="H534" s="55"/>
      <c r="I534" s="55"/>
      <c r="J534" s="55"/>
      <c r="K534" s="55"/>
      <c r="L534" s="55"/>
      <c r="M534" s="55"/>
    </row>
    <row r="535" spans="4:13" ht="15.75" customHeight="1">
      <c r="D535" s="55"/>
      <c r="E535" s="55"/>
      <c r="F535" s="55"/>
      <c r="H535" s="55"/>
      <c r="I535" s="55"/>
      <c r="J535" s="55"/>
      <c r="K535" s="55"/>
      <c r="L535" s="55"/>
      <c r="M535" s="55"/>
    </row>
    <row r="536" spans="4:13" ht="15.75" customHeight="1">
      <c r="D536" s="55"/>
      <c r="E536" s="55"/>
      <c r="F536" s="55"/>
      <c r="H536" s="55"/>
      <c r="I536" s="55"/>
      <c r="J536" s="55"/>
      <c r="K536" s="55"/>
      <c r="L536" s="55"/>
      <c r="M536" s="55"/>
    </row>
    <row r="537" spans="4:13" ht="15.75" customHeight="1">
      <c r="D537" s="55"/>
      <c r="E537" s="55"/>
      <c r="F537" s="55"/>
      <c r="H537" s="55"/>
      <c r="I537" s="55"/>
      <c r="J537" s="55"/>
      <c r="K537" s="55"/>
      <c r="L537" s="55"/>
      <c r="M537" s="55"/>
    </row>
    <row r="538" spans="4:13" ht="15.75" customHeight="1">
      <c r="D538" s="55"/>
      <c r="E538" s="55"/>
      <c r="F538" s="55"/>
      <c r="H538" s="55"/>
      <c r="I538" s="55"/>
      <c r="J538" s="55"/>
      <c r="K538" s="55"/>
      <c r="L538" s="55"/>
      <c r="M538" s="55"/>
    </row>
    <row r="539" spans="4:13" ht="15.75" customHeight="1">
      <c r="D539" s="55"/>
      <c r="E539" s="55"/>
      <c r="F539" s="55"/>
      <c r="H539" s="55"/>
      <c r="I539" s="55"/>
      <c r="J539" s="55"/>
      <c r="K539" s="55"/>
      <c r="L539" s="55"/>
      <c r="M539" s="55"/>
    </row>
    <row r="540" spans="4:13" ht="15.75" customHeight="1">
      <c r="D540" s="55"/>
      <c r="E540" s="55"/>
      <c r="F540" s="55"/>
      <c r="H540" s="55"/>
      <c r="I540" s="55"/>
      <c r="J540" s="55"/>
      <c r="K540" s="55"/>
      <c r="L540" s="55"/>
      <c r="M540" s="55"/>
    </row>
    <row r="541" spans="4:13" ht="15.75" customHeight="1">
      <c r="D541" s="55"/>
      <c r="E541" s="55"/>
      <c r="F541" s="55"/>
      <c r="H541" s="55"/>
      <c r="I541" s="55"/>
      <c r="J541" s="55"/>
      <c r="K541" s="55"/>
      <c r="L541" s="55"/>
      <c r="M541" s="55"/>
    </row>
    <row r="542" spans="4:13" ht="15.75" customHeight="1">
      <c r="D542" s="55"/>
      <c r="E542" s="55"/>
      <c r="F542" s="55"/>
      <c r="H542" s="55"/>
      <c r="I542" s="55"/>
      <c r="J542" s="55"/>
      <c r="K542" s="55"/>
      <c r="L542" s="55"/>
      <c r="M542" s="55"/>
    </row>
    <row r="543" spans="4:13" ht="15.75" customHeight="1">
      <c r="D543" s="55"/>
      <c r="E543" s="55"/>
      <c r="F543" s="55"/>
      <c r="H543" s="55"/>
      <c r="I543" s="55"/>
      <c r="J543" s="55"/>
      <c r="K543" s="55"/>
      <c r="L543" s="55"/>
      <c r="M543" s="55"/>
    </row>
    <row r="544" spans="4:13" ht="15.75" customHeight="1">
      <c r="D544" s="55"/>
      <c r="E544" s="55"/>
      <c r="F544" s="55"/>
      <c r="H544" s="55"/>
      <c r="I544" s="55"/>
      <c r="J544" s="55"/>
      <c r="K544" s="55"/>
      <c r="L544" s="55"/>
      <c r="M544" s="55"/>
    </row>
    <row r="545" spans="4:13" ht="15.75" customHeight="1">
      <c r="D545" s="55"/>
      <c r="E545" s="55"/>
      <c r="F545" s="55"/>
      <c r="H545" s="55"/>
      <c r="I545" s="55"/>
      <c r="J545" s="55"/>
      <c r="K545" s="55"/>
      <c r="L545" s="55"/>
      <c r="M545" s="55"/>
    </row>
    <row r="546" spans="4:13" ht="15.75" customHeight="1">
      <c r="D546" s="55"/>
      <c r="E546" s="55"/>
      <c r="F546" s="55"/>
      <c r="H546" s="55"/>
      <c r="I546" s="55"/>
      <c r="J546" s="55"/>
      <c r="K546" s="55"/>
      <c r="L546" s="55"/>
      <c r="M546" s="55"/>
    </row>
    <row r="547" spans="4:13" ht="15.75" customHeight="1">
      <c r="D547" s="55"/>
      <c r="E547" s="55"/>
      <c r="F547" s="55"/>
      <c r="H547" s="55"/>
      <c r="I547" s="55"/>
      <c r="J547" s="55"/>
      <c r="K547" s="55"/>
      <c r="L547" s="55"/>
      <c r="M547" s="55"/>
    </row>
    <row r="548" spans="4:13" ht="15.75" customHeight="1">
      <c r="D548" s="55"/>
      <c r="E548" s="55"/>
      <c r="F548" s="55"/>
      <c r="H548" s="55"/>
      <c r="I548" s="55"/>
      <c r="J548" s="55"/>
      <c r="K548" s="55"/>
      <c r="L548" s="55"/>
      <c r="M548" s="55"/>
    </row>
    <row r="549" spans="4:13" ht="15.75" customHeight="1">
      <c r="D549" s="55"/>
      <c r="E549" s="55"/>
      <c r="F549" s="55"/>
      <c r="H549" s="55"/>
      <c r="I549" s="55"/>
      <c r="J549" s="55"/>
      <c r="K549" s="55"/>
      <c r="L549" s="55"/>
      <c r="M549" s="55"/>
    </row>
    <row r="550" spans="4:13" ht="15.75" customHeight="1">
      <c r="D550" s="55"/>
      <c r="E550" s="55"/>
      <c r="F550" s="55"/>
      <c r="H550" s="55"/>
      <c r="I550" s="55"/>
      <c r="J550" s="55"/>
      <c r="K550" s="55"/>
      <c r="L550" s="55"/>
      <c r="M550" s="55"/>
    </row>
    <row r="551" spans="4:13" ht="15.75" customHeight="1">
      <c r="D551" s="55"/>
      <c r="E551" s="55"/>
      <c r="F551" s="55"/>
      <c r="H551" s="55"/>
      <c r="I551" s="55"/>
      <c r="J551" s="55"/>
      <c r="K551" s="55"/>
      <c r="L551" s="55"/>
      <c r="M551" s="55"/>
    </row>
    <row r="552" spans="4:13" ht="15.75" customHeight="1">
      <c r="D552" s="55"/>
      <c r="E552" s="55"/>
      <c r="F552" s="55"/>
      <c r="H552" s="55"/>
      <c r="I552" s="55"/>
      <c r="J552" s="55"/>
      <c r="K552" s="55"/>
      <c r="L552" s="55"/>
      <c r="M552" s="55"/>
    </row>
    <row r="553" spans="4:13" ht="15.75" customHeight="1">
      <c r="D553" s="55"/>
      <c r="E553" s="55"/>
      <c r="F553" s="55"/>
      <c r="H553" s="55"/>
      <c r="I553" s="55"/>
      <c r="J553" s="55"/>
      <c r="K553" s="55"/>
      <c r="L553" s="55"/>
      <c r="M553" s="55"/>
    </row>
    <row r="554" spans="4:13" ht="15.75" customHeight="1">
      <c r="D554" s="55"/>
      <c r="E554" s="55"/>
      <c r="F554" s="55"/>
      <c r="H554" s="55"/>
      <c r="I554" s="55"/>
      <c r="J554" s="55"/>
      <c r="K554" s="55"/>
      <c r="L554" s="55"/>
      <c r="M554" s="55"/>
    </row>
    <row r="555" spans="4:13" ht="15.75" customHeight="1">
      <c r="D555" s="55"/>
      <c r="E555" s="55"/>
      <c r="F555" s="55"/>
      <c r="H555" s="55"/>
      <c r="I555" s="55"/>
      <c r="J555" s="55"/>
      <c r="K555" s="55"/>
      <c r="L555" s="55"/>
      <c r="M555" s="55"/>
    </row>
    <row r="556" spans="4:13" ht="15.75" customHeight="1">
      <c r="D556" s="55"/>
      <c r="E556" s="55"/>
      <c r="F556" s="55"/>
      <c r="H556" s="55"/>
      <c r="I556" s="55"/>
      <c r="J556" s="55"/>
      <c r="K556" s="55"/>
      <c r="L556" s="55"/>
      <c r="M556" s="55"/>
    </row>
    <row r="557" spans="4:13" ht="15.75" customHeight="1">
      <c r="D557" s="55"/>
      <c r="E557" s="55"/>
      <c r="F557" s="55"/>
      <c r="H557" s="55"/>
      <c r="I557" s="55"/>
      <c r="J557" s="55"/>
      <c r="K557" s="55"/>
      <c r="L557" s="55"/>
      <c r="M557" s="55"/>
    </row>
    <row r="558" spans="4:13" ht="15.75" customHeight="1">
      <c r="D558" s="55"/>
      <c r="E558" s="55"/>
      <c r="F558" s="55"/>
      <c r="H558" s="55"/>
      <c r="I558" s="55"/>
      <c r="J558" s="55"/>
      <c r="K558" s="55"/>
      <c r="L558" s="55"/>
      <c r="M558" s="55"/>
    </row>
    <row r="559" spans="4:13" ht="15.75" customHeight="1">
      <c r="D559" s="55"/>
      <c r="E559" s="55"/>
      <c r="F559" s="55"/>
      <c r="H559" s="55"/>
      <c r="I559" s="55"/>
      <c r="J559" s="55"/>
      <c r="K559" s="55"/>
      <c r="L559" s="55"/>
      <c r="M559" s="55"/>
    </row>
    <row r="560" spans="4:13" ht="15.75" customHeight="1">
      <c r="D560" s="55"/>
      <c r="E560" s="55"/>
      <c r="F560" s="55"/>
      <c r="H560" s="55"/>
      <c r="I560" s="55"/>
      <c r="J560" s="55"/>
      <c r="K560" s="55"/>
      <c r="L560" s="55"/>
      <c r="M560" s="55"/>
    </row>
    <row r="561" spans="4:13" ht="15.75" customHeight="1">
      <c r="D561" s="55"/>
      <c r="E561" s="55"/>
      <c r="F561" s="55"/>
      <c r="H561" s="55"/>
      <c r="I561" s="55"/>
      <c r="J561" s="55"/>
      <c r="K561" s="55"/>
      <c r="L561" s="55"/>
      <c r="M561" s="55"/>
    </row>
    <row r="562" spans="4:13" ht="15.75" customHeight="1">
      <c r="D562" s="55"/>
      <c r="E562" s="55"/>
      <c r="F562" s="55"/>
      <c r="H562" s="55"/>
      <c r="I562" s="55"/>
      <c r="J562" s="55"/>
      <c r="K562" s="55"/>
      <c r="L562" s="55"/>
      <c r="M562" s="55"/>
    </row>
    <row r="563" spans="4:13" ht="15.75" customHeight="1">
      <c r="D563" s="55"/>
      <c r="E563" s="55"/>
      <c r="F563" s="55"/>
      <c r="H563" s="55"/>
      <c r="I563" s="55"/>
      <c r="J563" s="55"/>
      <c r="K563" s="55"/>
      <c r="L563" s="55"/>
      <c r="M563" s="55"/>
    </row>
    <row r="564" spans="4:13" ht="15.75" customHeight="1">
      <c r="D564" s="55"/>
      <c r="E564" s="55"/>
      <c r="F564" s="55"/>
      <c r="H564" s="55"/>
      <c r="I564" s="55"/>
      <c r="J564" s="55"/>
      <c r="K564" s="55"/>
      <c r="L564" s="55"/>
      <c r="M564" s="55"/>
    </row>
    <row r="565" spans="4:13" ht="15.75" customHeight="1">
      <c r="D565" s="55"/>
      <c r="E565" s="55"/>
      <c r="F565" s="55"/>
      <c r="H565" s="55"/>
      <c r="I565" s="55"/>
      <c r="J565" s="55"/>
      <c r="K565" s="55"/>
      <c r="L565" s="55"/>
      <c r="M565" s="55"/>
    </row>
    <row r="566" spans="4:13" ht="15.75" customHeight="1">
      <c r="D566" s="55"/>
      <c r="E566" s="55"/>
      <c r="F566" s="55"/>
      <c r="H566" s="55"/>
      <c r="I566" s="55"/>
      <c r="J566" s="55"/>
      <c r="K566" s="55"/>
      <c r="L566" s="55"/>
      <c r="M566" s="55"/>
    </row>
    <row r="567" spans="4:13" ht="15.75" customHeight="1">
      <c r="D567" s="55"/>
      <c r="E567" s="55"/>
      <c r="F567" s="55"/>
      <c r="H567" s="55"/>
      <c r="I567" s="55"/>
      <c r="J567" s="55"/>
      <c r="K567" s="55"/>
      <c r="L567" s="55"/>
      <c r="M567" s="55"/>
    </row>
    <row r="568" spans="4:13" ht="15.75" customHeight="1">
      <c r="D568" s="55"/>
      <c r="E568" s="55"/>
      <c r="F568" s="55"/>
      <c r="H568" s="55"/>
      <c r="I568" s="55"/>
      <c r="J568" s="55"/>
      <c r="K568" s="55"/>
      <c r="L568" s="55"/>
      <c r="M568" s="55"/>
    </row>
    <row r="569" spans="4:13" ht="15.75" customHeight="1">
      <c r="D569" s="55"/>
      <c r="E569" s="55"/>
      <c r="F569" s="55"/>
      <c r="H569" s="55"/>
      <c r="I569" s="55"/>
      <c r="J569" s="55"/>
      <c r="K569" s="55"/>
      <c r="L569" s="55"/>
      <c r="M569" s="55"/>
    </row>
    <row r="570" spans="4:13" ht="15.75" customHeight="1">
      <c r="D570" s="55"/>
      <c r="E570" s="55"/>
      <c r="F570" s="55"/>
      <c r="H570" s="55"/>
      <c r="I570" s="55"/>
      <c r="J570" s="55"/>
      <c r="K570" s="55"/>
      <c r="L570" s="55"/>
      <c r="M570" s="55"/>
    </row>
    <row r="571" spans="4:13" ht="15.75" customHeight="1">
      <c r="D571" s="55"/>
      <c r="E571" s="55"/>
      <c r="F571" s="55"/>
      <c r="H571" s="55"/>
      <c r="I571" s="55"/>
      <c r="J571" s="55"/>
      <c r="K571" s="55"/>
      <c r="L571" s="55"/>
      <c r="M571" s="55"/>
    </row>
    <row r="572" spans="4:13" ht="15.75" customHeight="1">
      <c r="D572" s="55"/>
      <c r="E572" s="55"/>
      <c r="F572" s="55"/>
      <c r="H572" s="55"/>
      <c r="I572" s="55"/>
      <c r="J572" s="55"/>
      <c r="K572" s="55"/>
      <c r="L572" s="55"/>
      <c r="M572" s="55"/>
    </row>
    <row r="573" spans="4:13" ht="15.75" customHeight="1">
      <c r="D573" s="55"/>
      <c r="E573" s="55"/>
      <c r="F573" s="55"/>
      <c r="H573" s="55"/>
      <c r="I573" s="55"/>
      <c r="J573" s="55"/>
      <c r="K573" s="55"/>
      <c r="L573" s="55"/>
      <c r="M573" s="55"/>
    </row>
    <row r="574" spans="4:13" ht="15.75" customHeight="1">
      <c r="D574" s="55"/>
      <c r="E574" s="55"/>
      <c r="F574" s="55"/>
      <c r="H574" s="55"/>
      <c r="I574" s="55"/>
      <c r="J574" s="55"/>
      <c r="K574" s="55"/>
      <c r="L574" s="55"/>
      <c r="M574" s="55"/>
    </row>
    <row r="575" spans="4:13" ht="15.75" customHeight="1">
      <c r="D575" s="55"/>
      <c r="E575" s="55"/>
      <c r="F575" s="55"/>
      <c r="H575" s="55"/>
      <c r="I575" s="55"/>
      <c r="J575" s="55"/>
      <c r="K575" s="55"/>
      <c r="L575" s="55"/>
      <c r="M575" s="55"/>
    </row>
    <row r="576" spans="4:13" ht="15.75" customHeight="1">
      <c r="D576" s="55"/>
      <c r="E576" s="55"/>
      <c r="F576" s="55"/>
      <c r="H576" s="55"/>
      <c r="I576" s="55"/>
      <c r="J576" s="55"/>
      <c r="K576" s="55"/>
      <c r="L576" s="55"/>
      <c r="M576" s="55"/>
    </row>
    <row r="577" spans="4:13" ht="15.75" customHeight="1">
      <c r="D577" s="55"/>
      <c r="E577" s="55"/>
      <c r="F577" s="55"/>
      <c r="H577" s="55"/>
      <c r="I577" s="55"/>
      <c r="J577" s="55"/>
      <c r="K577" s="55"/>
      <c r="L577" s="55"/>
      <c r="M577" s="55"/>
    </row>
    <row r="578" spans="4:13" ht="15.75" customHeight="1">
      <c r="D578" s="55"/>
      <c r="E578" s="55"/>
      <c r="F578" s="55"/>
      <c r="H578" s="55"/>
      <c r="I578" s="55"/>
      <c r="J578" s="55"/>
      <c r="K578" s="55"/>
      <c r="L578" s="55"/>
      <c r="M578" s="55"/>
    </row>
    <row r="579" spans="4:13" ht="15.75" customHeight="1">
      <c r="D579" s="55"/>
      <c r="E579" s="55"/>
      <c r="F579" s="55"/>
      <c r="H579" s="55"/>
      <c r="I579" s="55"/>
      <c r="J579" s="55"/>
      <c r="K579" s="55"/>
      <c r="L579" s="55"/>
      <c r="M579" s="55"/>
    </row>
    <row r="580" spans="4:13" ht="15.75" customHeight="1">
      <c r="D580" s="55"/>
      <c r="E580" s="55"/>
      <c r="F580" s="55"/>
      <c r="H580" s="55"/>
      <c r="I580" s="55"/>
      <c r="J580" s="55"/>
      <c r="K580" s="55"/>
      <c r="L580" s="55"/>
      <c r="M580" s="55"/>
    </row>
    <row r="581" spans="4:13" ht="15.75" customHeight="1">
      <c r="D581" s="55"/>
      <c r="E581" s="55"/>
      <c r="F581" s="55"/>
      <c r="H581" s="55"/>
      <c r="I581" s="55"/>
      <c r="J581" s="55"/>
      <c r="K581" s="55"/>
      <c r="L581" s="55"/>
      <c r="M581" s="55"/>
    </row>
    <row r="582" spans="4:13" ht="15.75" customHeight="1">
      <c r="D582" s="55"/>
      <c r="E582" s="55"/>
      <c r="F582" s="55"/>
      <c r="H582" s="55"/>
      <c r="I582" s="55"/>
      <c r="J582" s="55"/>
      <c r="K582" s="55"/>
      <c r="L582" s="55"/>
      <c r="M582" s="55"/>
    </row>
    <row r="583" spans="4:13" ht="15.75" customHeight="1">
      <c r="D583" s="55"/>
      <c r="E583" s="55"/>
      <c r="F583" s="55"/>
      <c r="H583" s="55"/>
      <c r="I583" s="55"/>
      <c r="J583" s="55"/>
      <c r="K583" s="55"/>
      <c r="L583" s="55"/>
      <c r="M583" s="55"/>
    </row>
    <row r="584" spans="4:13" ht="15.75" customHeight="1">
      <c r="D584" s="55"/>
      <c r="E584" s="55"/>
      <c r="F584" s="55"/>
      <c r="H584" s="55"/>
      <c r="I584" s="55"/>
      <c r="J584" s="55"/>
      <c r="K584" s="55"/>
      <c r="L584" s="55"/>
      <c r="M584" s="55"/>
    </row>
    <row r="585" spans="4:13" ht="15.75" customHeight="1">
      <c r="D585" s="55"/>
      <c r="E585" s="55"/>
      <c r="F585" s="55"/>
      <c r="H585" s="55"/>
      <c r="I585" s="55"/>
      <c r="J585" s="55"/>
      <c r="K585" s="55"/>
      <c r="L585" s="55"/>
      <c r="M585" s="55"/>
    </row>
    <row r="586" spans="4:13" ht="15.75" customHeight="1">
      <c r="D586" s="55"/>
      <c r="E586" s="55"/>
      <c r="F586" s="55"/>
      <c r="H586" s="55"/>
      <c r="I586" s="55"/>
      <c r="J586" s="55"/>
      <c r="K586" s="55"/>
      <c r="L586" s="55"/>
      <c r="M586" s="55"/>
    </row>
    <row r="587" spans="4:13" ht="15.75" customHeight="1">
      <c r="D587" s="55"/>
      <c r="E587" s="55"/>
      <c r="F587" s="55"/>
      <c r="H587" s="55"/>
      <c r="I587" s="55"/>
      <c r="J587" s="55"/>
      <c r="K587" s="55"/>
      <c r="L587" s="55"/>
      <c r="M587" s="55"/>
    </row>
    <row r="588" spans="4:13" ht="15.75" customHeight="1">
      <c r="D588" s="55"/>
      <c r="E588" s="55"/>
      <c r="F588" s="55"/>
      <c r="H588" s="55"/>
      <c r="I588" s="55"/>
      <c r="J588" s="55"/>
      <c r="K588" s="55"/>
      <c r="L588" s="55"/>
      <c r="M588" s="55"/>
    </row>
    <row r="589" spans="4:13" ht="15.75" customHeight="1">
      <c r="D589" s="55"/>
      <c r="E589" s="55"/>
      <c r="F589" s="55"/>
      <c r="H589" s="55"/>
      <c r="I589" s="55"/>
      <c r="J589" s="55"/>
      <c r="K589" s="55"/>
      <c r="L589" s="55"/>
      <c r="M589" s="55"/>
    </row>
    <row r="590" spans="4:13" ht="15.75" customHeight="1">
      <c r="D590" s="55"/>
      <c r="E590" s="55"/>
      <c r="F590" s="55"/>
      <c r="H590" s="55"/>
      <c r="I590" s="55"/>
      <c r="J590" s="55"/>
      <c r="K590" s="55"/>
      <c r="L590" s="55"/>
      <c r="M590" s="55"/>
    </row>
    <row r="591" spans="4:13" ht="15.75" customHeight="1">
      <c r="D591" s="55"/>
      <c r="E591" s="55"/>
      <c r="F591" s="55"/>
      <c r="H591" s="55"/>
      <c r="I591" s="55"/>
      <c r="J591" s="55"/>
      <c r="K591" s="55"/>
      <c r="L591" s="55"/>
      <c r="M591" s="55"/>
    </row>
    <row r="592" spans="4:13" ht="15.75" customHeight="1">
      <c r="D592" s="55"/>
      <c r="E592" s="55"/>
      <c r="F592" s="55"/>
      <c r="H592" s="55"/>
      <c r="I592" s="55"/>
      <c r="J592" s="55"/>
      <c r="K592" s="55"/>
      <c r="L592" s="55"/>
      <c r="M592" s="55"/>
    </row>
    <row r="593" spans="4:13" ht="15.75" customHeight="1">
      <c r="D593" s="55"/>
      <c r="E593" s="55"/>
      <c r="F593" s="55"/>
      <c r="H593" s="55"/>
      <c r="I593" s="55"/>
      <c r="J593" s="55"/>
      <c r="K593" s="55"/>
      <c r="L593" s="55"/>
      <c r="M593" s="55"/>
    </row>
    <row r="594" spans="4:13" ht="15.75" customHeight="1">
      <c r="D594" s="55"/>
      <c r="E594" s="55"/>
      <c r="F594" s="55"/>
      <c r="H594" s="55"/>
      <c r="I594" s="55"/>
      <c r="J594" s="55"/>
      <c r="K594" s="55"/>
      <c r="L594" s="55"/>
      <c r="M594" s="55"/>
    </row>
    <row r="595" spans="4:13" ht="15.75" customHeight="1">
      <c r="D595" s="55"/>
      <c r="E595" s="55"/>
      <c r="F595" s="55"/>
      <c r="H595" s="55"/>
      <c r="I595" s="55"/>
      <c r="J595" s="55"/>
      <c r="K595" s="55"/>
      <c r="L595" s="55"/>
      <c r="M595" s="55"/>
    </row>
    <row r="596" spans="4:13" ht="15.75" customHeight="1">
      <c r="D596" s="55"/>
      <c r="E596" s="55"/>
      <c r="F596" s="55"/>
      <c r="H596" s="55"/>
      <c r="I596" s="55"/>
      <c r="J596" s="55"/>
      <c r="K596" s="55"/>
      <c r="L596" s="55"/>
      <c r="M596" s="55"/>
    </row>
    <row r="597" spans="4:13" ht="15.75" customHeight="1">
      <c r="D597" s="55"/>
      <c r="E597" s="55"/>
      <c r="F597" s="55"/>
      <c r="H597" s="55"/>
      <c r="I597" s="55"/>
      <c r="J597" s="55"/>
      <c r="K597" s="55"/>
      <c r="L597" s="55"/>
      <c r="M597" s="55"/>
    </row>
    <row r="598" spans="4:13" ht="15.75" customHeight="1">
      <c r="D598" s="55"/>
      <c r="E598" s="55"/>
      <c r="F598" s="55"/>
      <c r="H598" s="55"/>
      <c r="I598" s="55"/>
      <c r="J598" s="55"/>
      <c r="K598" s="55"/>
      <c r="L598" s="55"/>
      <c r="M598" s="55"/>
    </row>
    <row r="599" spans="4:13" ht="15.75" customHeight="1">
      <c r="D599" s="55"/>
      <c r="E599" s="55"/>
      <c r="F599" s="55"/>
      <c r="H599" s="55"/>
      <c r="I599" s="55"/>
      <c r="J599" s="55"/>
      <c r="K599" s="55"/>
      <c r="L599" s="55"/>
      <c r="M599" s="55"/>
    </row>
    <row r="600" spans="4:13" ht="15.75" customHeight="1">
      <c r="D600" s="55"/>
      <c r="E600" s="55"/>
      <c r="F600" s="55"/>
      <c r="H600" s="55"/>
      <c r="I600" s="55"/>
      <c r="J600" s="55"/>
      <c r="K600" s="55"/>
      <c r="L600" s="55"/>
      <c r="M600" s="55"/>
    </row>
    <row r="601" spans="4:13" ht="15.75" customHeight="1">
      <c r="D601" s="55"/>
      <c r="E601" s="55"/>
      <c r="F601" s="55"/>
      <c r="H601" s="55"/>
      <c r="I601" s="55"/>
      <c r="J601" s="55"/>
      <c r="K601" s="55"/>
      <c r="L601" s="55"/>
      <c r="M601" s="55"/>
    </row>
    <row r="602" spans="4:13" ht="15.75" customHeight="1">
      <c r="D602" s="55"/>
      <c r="E602" s="55"/>
      <c r="F602" s="55"/>
      <c r="H602" s="55"/>
      <c r="I602" s="55"/>
      <c r="J602" s="55"/>
      <c r="K602" s="55"/>
      <c r="L602" s="55"/>
      <c r="M602" s="55"/>
    </row>
    <row r="603" spans="4:13" ht="15.75" customHeight="1">
      <c r="D603" s="55"/>
      <c r="E603" s="55"/>
      <c r="F603" s="55"/>
      <c r="H603" s="55"/>
      <c r="I603" s="55"/>
      <c r="J603" s="55"/>
      <c r="K603" s="55"/>
      <c r="L603" s="55"/>
      <c r="M603" s="55"/>
    </row>
    <row r="604" spans="4:13" ht="15.75" customHeight="1">
      <c r="D604" s="55"/>
      <c r="E604" s="55"/>
      <c r="F604" s="55"/>
      <c r="H604" s="55"/>
      <c r="I604" s="55"/>
      <c r="J604" s="55"/>
      <c r="K604" s="55"/>
      <c r="L604" s="55"/>
      <c r="M604" s="55"/>
    </row>
    <row r="605" spans="4:13" ht="15.75" customHeight="1">
      <c r="D605" s="55"/>
      <c r="E605" s="55"/>
      <c r="F605" s="55"/>
      <c r="H605" s="55"/>
      <c r="I605" s="55"/>
      <c r="J605" s="55"/>
      <c r="K605" s="55"/>
      <c r="L605" s="55"/>
      <c r="M605" s="55"/>
    </row>
    <row r="606" spans="4:13" ht="15.75" customHeight="1">
      <c r="D606" s="55"/>
      <c r="E606" s="55"/>
      <c r="F606" s="55"/>
      <c r="H606" s="55"/>
      <c r="I606" s="55"/>
      <c r="J606" s="55"/>
      <c r="K606" s="55"/>
      <c r="L606" s="55"/>
      <c r="M606" s="55"/>
    </row>
    <row r="607" spans="4:13" ht="15.75" customHeight="1">
      <c r="D607" s="55"/>
      <c r="E607" s="55"/>
      <c r="F607" s="55"/>
      <c r="H607" s="55"/>
      <c r="I607" s="55"/>
      <c r="J607" s="55"/>
      <c r="K607" s="55"/>
      <c r="L607" s="55"/>
      <c r="M607" s="55"/>
    </row>
    <row r="608" spans="4:13" ht="15.75" customHeight="1">
      <c r="D608" s="55"/>
      <c r="E608" s="55"/>
      <c r="F608" s="55"/>
      <c r="H608" s="55"/>
      <c r="I608" s="55"/>
      <c r="J608" s="55"/>
      <c r="K608" s="55"/>
      <c r="L608" s="55"/>
      <c r="M608" s="55"/>
    </row>
    <row r="609" spans="4:13" ht="15.75" customHeight="1">
      <c r="D609" s="55"/>
      <c r="E609" s="55"/>
      <c r="F609" s="55"/>
      <c r="H609" s="55"/>
      <c r="I609" s="55"/>
      <c r="J609" s="55"/>
      <c r="K609" s="55"/>
      <c r="L609" s="55"/>
      <c r="M609" s="55"/>
    </row>
    <row r="610" spans="4:13" ht="15.75" customHeight="1">
      <c r="D610" s="55"/>
      <c r="E610" s="55"/>
      <c r="F610" s="55"/>
      <c r="H610" s="55"/>
      <c r="I610" s="55"/>
      <c r="J610" s="55"/>
      <c r="K610" s="55"/>
      <c r="L610" s="55"/>
      <c r="M610" s="55"/>
    </row>
    <row r="611" spans="4:13" ht="15.75" customHeight="1">
      <c r="D611" s="55"/>
      <c r="E611" s="55"/>
      <c r="F611" s="55"/>
      <c r="H611" s="55"/>
      <c r="I611" s="55"/>
      <c r="J611" s="55"/>
      <c r="K611" s="55"/>
      <c r="L611" s="55"/>
      <c r="M611" s="55"/>
    </row>
    <row r="612" spans="4:13" ht="15.75" customHeight="1">
      <c r="D612" s="55"/>
      <c r="E612" s="55"/>
      <c r="F612" s="55"/>
      <c r="H612" s="55"/>
      <c r="I612" s="55"/>
      <c r="J612" s="55"/>
      <c r="K612" s="55"/>
      <c r="L612" s="55"/>
      <c r="M612" s="55"/>
    </row>
    <row r="613" spans="4:13" ht="15.75" customHeight="1">
      <c r="D613" s="55"/>
      <c r="E613" s="55"/>
      <c r="F613" s="55"/>
      <c r="H613" s="55"/>
      <c r="I613" s="55"/>
      <c r="J613" s="55"/>
      <c r="K613" s="55"/>
      <c r="L613" s="55"/>
      <c r="M613" s="55"/>
    </row>
    <row r="614" spans="4:13" ht="15.75" customHeight="1">
      <c r="D614" s="55"/>
      <c r="E614" s="55"/>
      <c r="F614" s="55"/>
      <c r="H614" s="55"/>
      <c r="I614" s="55"/>
      <c r="J614" s="55"/>
      <c r="K614" s="55"/>
      <c r="L614" s="55"/>
      <c r="M614" s="55"/>
    </row>
    <row r="615" spans="4:13" ht="15.75" customHeight="1">
      <c r="D615" s="55"/>
      <c r="E615" s="55"/>
      <c r="F615" s="55"/>
      <c r="H615" s="55"/>
      <c r="I615" s="55"/>
      <c r="J615" s="55"/>
      <c r="K615" s="55"/>
      <c r="L615" s="55"/>
      <c r="M615" s="55"/>
    </row>
    <row r="616" spans="4:13" ht="15.75" customHeight="1">
      <c r="D616" s="55"/>
      <c r="E616" s="55"/>
      <c r="F616" s="55"/>
      <c r="H616" s="55"/>
      <c r="I616" s="55"/>
      <c r="J616" s="55"/>
      <c r="K616" s="55"/>
      <c r="L616" s="55"/>
      <c r="M616" s="55"/>
    </row>
    <row r="617" spans="4:13" ht="15.75" customHeight="1">
      <c r="D617" s="55"/>
      <c r="E617" s="55"/>
      <c r="F617" s="55"/>
      <c r="H617" s="55"/>
      <c r="I617" s="55"/>
      <c r="J617" s="55"/>
      <c r="K617" s="55"/>
      <c r="L617" s="55"/>
      <c r="M617" s="55"/>
    </row>
    <row r="618" spans="4:13" ht="15.75" customHeight="1">
      <c r="D618" s="55"/>
      <c r="E618" s="55"/>
      <c r="F618" s="55"/>
      <c r="H618" s="55"/>
      <c r="I618" s="55"/>
      <c r="J618" s="55"/>
      <c r="K618" s="55"/>
      <c r="L618" s="55"/>
      <c r="M618" s="55"/>
    </row>
    <row r="619" spans="4:13" ht="15.75" customHeight="1">
      <c r="D619" s="55"/>
      <c r="E619" s="55"/>
      <c r="F619" s="55"/>
      <c r="H619" s="55"/>
      <c r="I619" s="55"/>
      <c r="J619" s="55"/>
      <c r="K619" s="55"/>
      <c r="L619" s="55"/>
      <c r="M619" s="55"/>
    </row>
    <row r="620" spans="4:13" ht="15.75" customHeight="1">
      <c r="D620" s="55"/>
      <c r="E620" s="55"/>
      <c r="F620" s="55"/>
      <c r="H620" s="55"/>
      <c r="I620" s="55"/>
      <c r="J620" s="55"/>
      <c r="K620" s="55"/>
      <c r="L620" s="55"/>
      <c r="M620" s="55"/>
    </row>
    <row r="621" spans="4:13" ht="15.75" customHeight="1">
      <c r="D621" s="55"/>
      <c r="E621" s="55"/>
      <c r="F621" s="55"/>
      <c r="H621" s="55"/>
      <c r="I621" s="55"/>
      <c r="J621" s="55"/>
      <c r="K621" s="55"/>
      <c r="L621" s="55"/>
      <c r="M621" s="55"/>
    </row>
    <row r="622" spans="4:13" ht="15.75" customHeight="1">
      <c r="D622" s="55"/>
      <c r="E622" s="55"/>
      <c r="F622" s="55"/>
      <c r="H622" s="55"/>
      <c r="I622" s="55"/>
      <c r="J622" s="55"/>
      <c r="K622" s="55"/>
      <c r="L622" s="55"/>
      <c r="M622" s="55"/>
    </row>
    <row r="623" spans="4:13" ht="15.75" customHeight="1">
      <c r="D623" s="55"/>
      <c r="E623" s="55"/>
      <c r="F623" s="55"/>
      <c r="H623" s="55"/>
      <c r="I623" s="55"/>
      <c r="J623" s="55"/>
      <c r="K623" s="55"/>
      <c r="L623" s="55"/>
      <c r="M623" s="55"/>
    </row>
    <row r="624" spans="4:13" ht="15.75" customHeight="1">
      <c r="D624" s="55"/>
      <c r="E624" s="55"/>
      <c r="F624" s="55"/>
      <c r="H624" s="55"/>
      <c r="I624" s="55"/>
      <c r="J624" s="55"/>
      <c r="K624" s="55"/>
      <c r="L624" s="55"/>
      <c r="M624" s="55"/>
    </row>
    <row r="625" spans="4:13" ht="15.75" customHeight="1">
      <c r="D625" s="55"/>
      <c r="E625" s="55"/>
      <c r="F625" s="55"/>
      <c r="H625" s="55"/>
      <c r="I625" s="55"/>
      <c r="J625" s="55"/>
      <c r="K625" s="55"/>
      <c r="L625" s="55"/>
      <c r="M625" s="55"/>
    </row>
    <row r="626" spans="4:13" ht="15.75" customHeight="1">
      <c r="D626" s="55"/>
      <c r="E626" s="55"/>
      <c r="F626" s="55"/>
      <c r="H626" s="55"/>
      <c r="I626" s="55"/>
      <c r="J626" s="55"/>
      <c r="K626" s="55"/>
      <c r="L626" s="55"/>
      <c r="M626" s="55"/>
    </row>
    <row r="627" spans="4:13" ht="15.75" customHeight="1">
      <c r="D627" s="55"/>
      <c r="E627" s="55"/>
      <c r="F627" s="55"/>
      <c r="H627" s="55"/>
      <c r="I627" s="55"/>
      <c r="J627" s="55"/>
      <c r="K627" s="55"/>
      <c r="L627" s="55"/>
      <c r="M627" s="55"/>
    </row>
    <row r="628" spans="4:13" ht="15.75" customHeight="1">
      <c r="D628" s="55"/>
      <c r="E628" s="55"/>
      <c r="F628" s="55"/>
      <c r="H628" s="55"/>
      <c r="I628" s="55"/>
      <c r="J628" s="55"/>
      <c r="K628" s="55"/>
      <c r="L628" s="55"/>
      <c r="M628" s="55"/>
    </row>
    <row r="629" spans="4:13" ht="15.75" customHeight="1">
      <c r="D629" s="55"/>
      <c r="E629" s="55"/>
      <c r="F629" s="55"/>
      <c r="H629" s="55"/>
      <c r="I629" s="55"/>
      <c r="J629" s="55"/>
      <c r="K629" s="55"/>
      <c r="L629" s="55"/>
      <c r="M629" s="55"/>
    </row>
    <row r="630" spans="4:13" ht="15.75" customHeight="1">
      <c r="D630" s="55"/>
      <c r="E630" s="55"/>
      <c r="F630" s="55"/>
      <c r="H630" s="55"/>
      <c r="I630" s="55"/>
      <c r="J630" s="55"/>
      <c r="K630" s="55"/>
      <c r="L630" s="55"/>
      <c r="M630" s="55"/>
    </row>
    <row r="631" spans="4:13" ht="15.75" customHeight="1">
      <c r="D631" s="55"/>
      <c r="E631" s="55"/>
      <c r="F631" s="55"/>
      <c r="H631" s="55"/>
      <c r="I631" s="55"/>
      <c r="J631" s="55"/>
      <c r="K631" s="55"/>
      <c r="L631" s="55"/>
      <c r="M631" s="55"/>
    </row>
    <row r="632" spans="4:13" ht="15.75" customHeight="1">
      <c r="D632" s="55"/>
      <c r="E632" s="55"/>
      <c r="F632" s="55"/>
      <c r="H632" s="55"/>
      <c r="I632" s="55"/>
      <c r="J632" s="55"/>
      <c r="K632" s="55"/>
      <c r="L632" s="55"/>
      <c r="M632" s="55"/>
    </row>
    <row r="633" spans="4:13" ht="15.75" customHeight="1">
      <c r="D633" s="55"/>
      <c r="E633" s="55"/>
      <c r="F633" s="55"/>
      <c r="H633" s="55"/>
      <c r="I633" s="55"/>
      <c r="J633" s="55"/>
      <c r="K633" s="55"/>
      <c r="L633" s="55"/>
      <c r="M633" s="55"/>
    </row>
    <row r="634" spans="4:13" ht="15.75" customHeight="1">
      <c r="D634" s="55"/>
      <c r="E634" s="55"/>
      <c r="F634" s="55"/>
      <c r="H634" s="55"/>
      <c r="I634" s="55"/>
      <c r="J634" s="55"/>
      <c r="K634" s="55"/>
      <c r="L634" s="55"/>
      <c r="M634" s="55"/>
    </row>
    <row r="635" spans="4:13" ht="15.75" customHeight="1">
      <c r="D635" s="55"/>
      <c r="E635" s="55"/>
      <c r="F635" s="55"/>
      <c r="H635" s="55"/>
      <c r="I635" s="55"/>
      <c r="J635" s="55"/>
      <c r="K635" s="55"/>
      <c r="L635" s="55"/>
      <c r="M635" s="55"/>
    </row>
    <row r="636" spans="4:13" ht="15.75" customHeight="1">
      <c r="D636" s="55"/>
      <c r="E636" s="55"/>
      <c r="F636" s="55"/>
      <c r="H636" s="55"/>
      <c r="I636" s="55"/>
      <c r="J636" s="55"/>
      <c r="K636" s="55"/>
      <c r="L636" s="55"/>
      <c r="M636" s="55"/>
    </row>
    <row r="637" spans="4:13" ht="15.75" customHeight="1">
      <c r="D637" s="55"/>
      <c r="E637" s="55"/>
      <c r="F637" s="55"/>
      <c r="H637" s="55"/>
      <c r="I637" s="55"/>
      <c r="J637" s="55"/>
      <c r="K637" s="55"/>
      <c r="L637" s="55"/>
      <c r="M637" s="55"/>
    </row>
    <row r="638" spans="4:13" ht="15.75" customHeight="1">
      <c r="D638" s="55"/>
      <c r="E638" s="55"/>
      <c r="F638" s="55"/>
      <c r="H638" s="55"/>
      <c r="I638" s="55"/>
      <c r="J638" s="55"/>
      <c r="K638" s="55"/>
      <c r="L638" s="55"/>
      <c r="M638" s="55"/>
    </row>
    <row r="639" spans="4:13" ht="15.75" customHeight="1">
      <c r="D639" s="55"/>
      <c r="E639" s="55"/>
      <c r="F639" s="55"/>
      <c r="H639" s="55"/>
      <c r="I639" s="55"/>
      <c r="J639" s="55"/>
      <c r="K639" s="55"/>
      <c r="L639" s="55"/>
      <c r="M639" s="55"/>
    </row>
    <row r="640" spans="4:13" ht="15.75" customHeight="1">
      <c r="D640" s="55"/>
      <c r="E640" s="55"/>
      <c r="F640" s="55"/>
      <c r="H640" s="55"/>
      <c r="I640" s="55"/>
      <c r="J640" s="55"/>
      <c r="K640" s="55"/>
      <c r="L640" s="55"/>
      <c r="M640" s="55"/>
    </row>
    <row r="641" spans="4:13" ht="15.75" customHeight="1">
      <c r="D641" s="55"/>
      <c r="E641" s="55"/>
      <c r="F641" s="55"/>
      <c r="H641" s="55"/>
      <c r="I641" s="55"/>
      <c r="J641" s="55"/>
      <c r="K641" s="55"/>
      <c r="L641" s="55"/>
      <c r="M641" s="55"/>
    </row>
    <row r="642" spans="4:13" ht="15.75" customHeight="1">
      <c r="D642" s="55"/>
      <c r="E642" s="55"/>
      <c r="F642" s="55"/>
      <c r="H642" s="55"/>
      <c r="I642" s="55"/>
      <c r="J642" s="55"/>
      <c r="K642" s="55"/>
      <c r="L642" s="55"/>
      <c r="M642" s="55"/>
    </row>
    <row r="643" spans="4:13" ht="15.75" customHeight="1">
      <c r="D643" s="55"/>
      <c r="E643" s="55"/>
      <c r="F643" s="55"/>
      <c r="H643" s="55"/>
      <c r="I643" s="55"/>
      <c r="J643" s="55"/>
      <c r="K643" s="55"/>
      <c r="L643" s="55"/>
      <c r="M643" s="55"/>
    </row>
    <row r="644" spans="4:13" ht="15.75" customHeight="1">
      <c r="D644" s="55"/>
      <c r="E644" s="55"/>
      <c r="F644" s="55"/>
      <c r="H644" s="55"/>
      <c r="I644" s="55"/>
      <c r="J644" s="55"/>
      <c r="K644" s="55"/>
      <c r="L644" s="55"/>
      <c r="M644" s="55"/>
    </row>
    <row r="645" spans="4:13" ht="15.75" customHeight="1">
      <c r="D645" s="55"/>
      <c r="E645" s="55"/>
      <c r="F645" s="55"/>
      <c r="H645" s="55"/>
      <c r="I645" s="55"/>
      <c r="J645" s="55"/>
      <c r="K645" s="55"/>
      <c r="L645" s="55"/>
      <c r="M645" s="55"/>
    </row>
    <row r="646" spans="4:13" ht="15.75" customHeight="1">
      <c r="D646" s="55"/>
      <c r="E646" s="55"/>
      <c r="F646" s="55"/>
      <c r="H646" s="55"/>
      <c r="I646" s="55"/>
      <c r="J646" s="55"/>
      <c r="K646" s="55"/>
      <c r="L646" s="55"/>
      <c r="M646" s="55"/>
    </row>
    <row r="647" spans="4:13" ht="15.75" customHeight="1">
      <c r="D647" s="55"/>
      <c r="E647" s="55"/>
      <c r="F647" s="55"/>
      <c r="H647" s="55"/>
      <c r="I647" s="55"/>
      <c r="J647" s="55"/>
      <c r="K647" s="55"/>
      <c r="L647" s="55"/>
      <c r="M647" s="55"/>
    </row>
    <row r="648" spans="4:13" ht="15.75" customHeight="1">
      <c r="D648" s="55"/>
      <c r="E648" s="55"/>
      <c r="F648" s="55"/>
      <c r="H648" s="55"/>
      <c r="I648" s="55"/>
      <c r="J648" s="55"/>
      <c r="K648" s="55"/>
      <c r="L648" s="55"/>
      <c r="M648" s="55"/>
    </row>
    <row r="649" spans="4:13" ht="15.75" customHeight="1">
      <c r="D649" s="55"/>
      <c r="E649" s="55"/>
      <c r="F649" s="55"/>
      <c r="H649" s="55"/>
      <c r="I649" s="55"/>
      <c r="J649" s="55"/>
      <c r="K649" s="55"/>
      <c r="L649" s="55"/>
      <c r="M649" s="55"/>
    </row>
    <row r="650" spans="4:13" ht="15.75" customHeight="1">
      <c r="D650" s="55"/>
      <c r="E650" s="55"/>
      <c r="F650" s="55"/>
      <c r="H650" s="55"/>
      <c r="I650" s="55"/>
      <c r="J650" s="55"/>
      <c r="K650" s="55"/>
      <c r="L650" s="55"/>
      <c r="M650" s="55"/>
    </row>
    <row r="651" spans="4:13" ht="15.75" customHeight="1">
      <c r="D651" s="55"/>
      <c r="E651" s="55"/>
      <c r="F651" s="55"/>
      <c r="H651" s="55"/>
      <c r="I651" s="55"/>
      <c r="J651" s="55"/>
      <c r="K651" s="55"/>
      <c r="L651" s="55"/>
      <c r="M651" s="55"/>
    </row>
    <row r="652" spans="4:13" ht="15.75" customHeight="1">
      <c r="D652" s="55"/>
      <c r="E652" s="55"/>
      <c r="F652" s="55"/>
      <c r="H652" s="55"/>
      <c r="I652" s="55"/>
      <c r="J652" s="55"/>
      <c r="K652" s="55"/>
      <c r="L652" s="55"/>
      <c r="M652" s="55"/>
    </row>
    <row r="653" spans="4:13" ht="15.75" customHeight="1">
      <c r="D653" s="55"/>
      <c r="E653" s="55"/>
      <c r="F653" s="55"/>
      <c r="H653" s="55"/>
      <c r="I653" s="55"/>
      <c r="J653" s="55"/>
      <c r="K653" s="55"/>
      <c r="L653" s="55"/>
      <c r="M653" s="55"/>
    </row>
    <row r="654" spans="4:13" ht="15.75" customHeight="1">
      <c r="D654" s="55"/>
      <c r="E654" s="55"/>
      <c r="F654" s="55"/>
      <c r="H654" s="55"/>
      <c r="I654" s="55"/>
      <c r="J654" s="55"/>
      <c r="K654" s="55"/>
      <c r="L654" s="55"/>
      <c r="M654" s="55"/>
    </row>
    <row r="655" spans="4:13" ht="15.75" customHeight="1">
      <c r="D655" s="55"/>
      <c r="E655" s="55"/>
      <c r="F655" s="55"/>
      <c r="H655" s="55"/>
      <c r="I655" s="55"/>
      <c r="J655" s="55"/>
      <c r="K655" s="55"/>
      <c r="L655" s="55"/>
      <c r="M655" s="55"/>
    </row>
    <row r="656" spans="4:13" ht="15.75" customHeight="1">
      <c r="D656" s="55"/>
      <c r="E656" s="55"/>
      <c r="F656" s="55"/>
      <c r="H656" s="55"/>
      <c r="I656" s="55"/>
      <c r="J656" s="55"/>
      <c r="K656" s="55"/>
      <c r="L656" s="55"/>
      <c r="M656" s="55"/>
    </row>
    <row r="657" spans="4:13" ht="15.75" customHeight="1">
      <c r="D657" s="55"/>
      <c r="E657" s="55"/>
      <c r="F657" s="55"/>
      <c r="H657" s="55"/>
      <c r="I657" s="55"/>
      <c r="J657" s="55"/>
      <c r="K657" s="55"/>
      <c r="L657" s="55"/>
      <c r="M657" s="55"/>
    </row>
    <row r="658" spans="4:13" ht="15.75" customHeight="1">
      <c r="D658" s="55"/>
      <c r="E658" s="55"/>
      <c r="F658" s="55"/>
      <c r="H658" s="55"/>
      <c r="I658" s="55"/>
      <c r="J658" s="55"/>
      <c r="K658" s="55"/>
      <c r="L658" s="55"/>
      <c r="M658" s="55"/>
    </row>
    <row r="659" spans="4:13" ht="15.75" customHeight="1">
      <c r="D659" s="55"/>
      <c r="E659" s="55"/>
      <c r="F659" s="55"/>
      <c r="H659" s="55"/>
      <c r="I659" s="55"/>
      <c r="J659" s="55"/>
      <c r="K659" s="55"/>
      <c r="L659" s="55"/>
      <c r="M659" s="55"/>
    </row>
    <row r="660" spans="4:13" ht="15.75" customHeight="1">
      <c r="D660" s="55"/>
      <c r="E660" s="55"/>
      <c r="F660" s="55"/>
      <c r="H660" s="55"/>
      <c r="I660" s="55"/>
      <c r="J660" s="55"/>
      <c r="K660" s="55"/>
      <c r="L660" s="55"/>
      <c r="M660" s="55"/>
    </row>
    <row r="661" spans="4:13" ht="15.75" customHeight="1">
      <c r="D661" s="55"/>
      <c r="E661" s="55"/>
      <c r="F661" s="55"/>
      <c r="H661" s="55"/>
      <c r="I661" s="55"/>
      <c r="J661" s="55"/>
      <c r="K661" s="55"/>
      <c r="L661" s="55"/>
      <c r="M661" s="55"/>
    </row>
    <row r="662" spans="4:13" ht="15.75" customHeight="1">
      <c r="D662" s="55"/>
      <c r="E662" s="55"/>
      <c r="F662" s="55"/>
      <c r="H662" s="55"/>
      <c r="I662" s="55"/>
      <c r="J662" s="55"/>
      <c r="K662" s="55"/>
      <c r="L662" s="55"/>
      <c r="M662" s="55"/>
    </row>
    <row r="663" spans="4:13" ht="15.75" customHeight="1">
      <c r="D663" s="55"/>
      <c r="E663" s="55"/>
      <c r="F663" s="55"/>
      <c r="H663" s="55"/>
      <c r="I663" s="55"/>
      <c r="J663" s="55"/>
      <c r="K663" s="55"/>
      <c r="L663" s="55"/>
      <c r="M663" s="55"/>
    </row>
    <row r="664" spans="4:13" ht="15.75" customHeight="1">
      <c r="D664" s="55"/>
      <c r="E664" s="55"/>
      <c r="F664" s="55"/>
      <c r="H664" s="55"/>
      <c r="I664" s="55"/>
      <c r="J664" s="55"/>
      <c r="K664" s="55"/>
      <c r="L664" s="55"/>
      <c r="M664" s="55"/>
    </row>
    <row r="665" spans="4:13" ht="15.75" customHeight="1">
      <c r="D665" s="55"/>
      <c r="E665" s="55"/>
      <c r="F665" s="55"/>
      <c r="H665" s="55"/>
      <c r="I665" s="55"/>
      <c r="J665" s="55"/>
      <c r="K665" s="55"/>
      <c r="L665" s="55"/>
      <c r="M665" s="55"/>
    </row>
    <row r="666" spans="4:13" ht="15.75" customHeight="1">
      <c r="D666" s="55"/>
      <c r="E666" s="55"/>
      <c r="F666" s="55"/>
      <c r="H666" s="55"/>
      <c r="I666" s="55"/>
      <c r="J666" s="55"/>
      <c r="K666" s="55"/>
      <c r="L666" s="55"/>
      <c r="M666" s="55"/>
    </row>
    <row r="667" spans="4:13" ht="15.75" customHeight="1">
      <c r="D667" s="55"/>
      <c r="E667" s="55"/>
      <c r="F667" s="55"/>
      <c r="H667" s="55"/>
      <c r="I667" s="55"/>
      <c r="J667" s="55"/>
      <c r="K667" s="55"/>
      <c r="L667" s="55"/>
      <c r="M667" s="55"/>
    </row>
    <row r="668" spans="4:13" ht="15.75" customHeight="1">
      <c r="D668" s="55"/>
      <c r="E668" s="55"/>
      <c r="F668" s="55"/>
      <c r="H668" s="55"/>
      <c r="I668" s="55"/>
      <c r="J668" s="55"/>
      <c r="K668" s="55"/>
      <c r="L668" s="55"/>
      <c r="M668" s="55"/>
    </row>
    <row r="669" spans="4:13" ht="15.75" customHeight="1">
      <c r="D669" s="55"/>
      <c r="E669" s="55"/>
      <c r="F669" s="55"/>
      <c r="H669" s="55"/>
      <c r="I669" s="55"/>
      <c r="J669" s="55"/>
      <c r="K669" s="55"/>
      <c r="L669" s="55"/>
      <c r="M669" s="55"/>
    </row>
    <row r="670" spans="4:13" ht="15.75" customHeight="1">
      <c r="D670" s="55"/>
      <c r="E670" s="55"/>
      <c r="F670" s="55"/>
      <c r="H670" s="55"/>
      <c r="I670" s="55"/>
      <c r="J670" s="55"/>
      <c r="K670" s="55"/>
      <c r="L670" s="55"/>
      <c r="M670" s="55"/>
    </row>
    <row r="671" spans="4:13" ht="15.75" customHeight="1">
      <c r="D671" s="55"/>
      <c r="E671" s="55"/>
      <c r="F671" s="55"/>
      <c r="H671" s="55"/>
      <c r="I671" s="55"/>
      <c r="J671" s="55"/>
      <c r="K671" s="55"/>
      <c r="L671" s="55"/>
      <c r="M671" s="55"/>
    </row>
    <row r="672" spans="4:13" ht="15.75" customHeight="1">
      <c r="D672" s="55"/>
      <c r="E672" s="55"/>
      <c r="F672" s="55"/>
      <c r="H672" s="55"/>
      <c r="I672" s="55"/>
      <c r="J672" s="55"/>
      <c r="K672" s="55"/>
      <c r="L672" s="55"/>
      <c r="M672" s="55"/>
    </row>
    <row r="673" spans="4:13" ht="15.75" customHeight="1">
      <c r="D673" s="55"/>
      <c r="E673" s="55"/>
      <c r="F673" s="55"/>
      <c r="H673" s="55"/>
      <c r="I673" s="55"/>
      <c r="J673" s="55"/>
      <c r="K673" s="55"/>
      <c r="L673" s="55"/>
      <c r="M673" s="55"/>
    </row>
    <row r="674" spans="4:13" ht="15.75" customHeight="1">
      <c r="D674" s="55"/>
      <c r="E674" s="55"/>
      <c r="F674" s="55"/>
      <c r="H674" s="55"/>
      <c r="I674" s="55"/>
      <c r="J674" s="55"/>
      <c r="K674" s="55"/>
      <c r="L674" s="55"/>
      <c r="M674" s="55"/>
    </row>
    <row r="675" spans="4:13" ht="15.75" customHeight="1">
      <c r="D675" s="55"/>
      <c r="E675" s="55"/>
      <c r="F675" s="55"/>
      <c r="H675" s="55"/>
      <c r="I675" s="55"/>
      <c r="J675" s="55"/>
      <c r="K675" s="55"/>
      <c r="L675" s="55"/>
      <c r="M675" s="55"/>
    </row>
    <row r="676" spans="4:13" ht="15.75" customHeight="1">
      <c r="D676" s="55"/>
      <c r="E676" s="55"/>
      <c r="F676" s="55"/>
      <c r="H676" s="55"/>
      <c r="I676" s="55"/>
      <c r="J676" s="55"/>
      <c r="K676" s="55"/>
      <c r="L676" s="55"/>
      <c r="M676" s="55"/>
    </row>
    <row r="677" spans="4:13" ht="15.75" customHeight="1">
      <c r="D677" s="55"/>
      <c r="E677" s="55"/>
      <c r="F677" s="55"/>
      <c r="H677" s="55"/>
      <c r="I677" s="55"/>
      <c r="J677" s="55"/>
      <c r="K677" s="55"/>
      <c r="L677" s="55"/>
      <c r="M677" s="55"/>
    </row>
    <row r="678" spans="4:13" ht="15.75" customHeight="1">
      <c r="D678" s="55"/>
      <c r="E678" s="55"/>
      <c r="F678" s="55"/>
      <c r="H678" s="55"/>
      <c r="I678" s="55"/>
      <c r="J678" s="55"/>
      <c r="K678" s="55"/>
      <c r="L678" s="55"/>
      <c r="M678" s="55"/>
    </row>
    <row r="679" spans="4:13" ht="15.75" customHeight="1">
      <c r="D679" s="55"/>
      <c r="E679" s="55"/>
      <c r="F679" s="55"/>
      <c r="H679" s="55"/>
      <c r="I679" s="55"/>
      <c r="J679" s="55"/>
      <c r="K679" s="55"/>
      <c r="L679" s="55"/>
      <c r="M679" s="55"/>
    </row>
    <row r="680" spans="4:13" ht="15.75" customHeight="1">
      <c r="D680" s="55"/>
      <c r="E680" s="55"/>
      <c r="F680" s="55"/>
      <c r="H680" s="55"/>
      <c r="I680" s="55"/>
      <c r="J680" s="55"/>
      <c r="K680" s="55"/>
      <c r="L680" s="55"/>
      <c r="M680" s="55"/>
    </row>
    <row r="681" spans="4:13" ht="15.75" customHeight="1">
      <c r="D681" s="55"/>
      <c r="E681" s="55"/>
      <c r="F681" s="55"/>
      <c r="H681" s="55"/>
      <c r="I681" s="55"/>
      <c r="J681" s="55"/>
      <c r="K681" s="55"/>
      <c r="L681" s="55"/>
      <c r="M681" s="55"/>
    </row>
    <row r="682" spans="4:13" ht="15.75" customHeight="1">
      <c r="D682" s="55"/>
      <c r="E682" s="55"/>
      <c r="F682" s="55"/>
      <c r="H682" s="55"/>
      <c r="I682" s="55"/>
      <c r="J682" s="55"/>
      <c r="K682" s="55"/>
      <c r="L682" s="55"/>
      <c r="M682" s="55"/>
    </row>
    <row r="683" spans="4:13" ht="15.75" customHeight="1">
      <c r="D683" s="55"/>
      <c r="E683" s="55"/>
      <c r="F683" s="55"/>
      <c r="H683" s="55"/>
      <c r="I683" s="55"/>
      <c r="J683" s="55"/>
      <c r="K683" s="55"/>
      <c r="L683" s="55"/>
      <c r="M683" s="55"/>
    </row>
    <row r="684" spans="4:13" ht="15.75" customHeight="1">
      <c r="D684" s="55"/>
      <c r="E684" s="55"/>
      <c r="F684" s="55"/>
      <c r="H684" s="55"/>
      <c r="I684" s="55"/>
      <c r="J684" s="55"/>
      <c r="K684" s="55"/>
      <c r="L684" s="55"/>
      <c r="M684" s="55"/>
    </row>
    <row r="685" spans="4:13" ht="15.75" customHeight="1">
      <c r="D685" s="55"/>
      <c r="E685" s="55"/>
      <c r="F685" s="55"/>
      <c r="H685" s="55"/>
      <c r="I685" s="55"/>
      <c r="J685" s="55"/>
      <c r="K685" s="55"/>
      <c r="L685" s="55"/>
      <c r="M685" s="55"/>
    </row>
    <row r="686" spans="4:13" ht="15.75" customHeight="1">
      <c r="D686" s="55"/>
      <c r="E686" s="55"/>
      <c r="F686" s="55"/>
      <c r="H686" s="55"/>
      <c r="I686" s="55"/>
      <c r="J686" s="55"/>
      <c r="K686" s="55"/>
      <c r="L686" s="55"/>
      <c r="M686" s="55"/>
    </row>
    <row r="687" spans="4:13" ht="15.75" customHeight="1">
      <c r="D687" s="55"/>
      <c r="E687" s="55"/>
      <c r="F687" s="55"/>
      <c r="H687" s="55"/>
      <c r="I687" s="55"/>
      <c r="J687" s="55"/>
      <c r="K687" s="55"/>
      <c r="L687" s="55"/>
      <c r="M687" s="55"/>
    </row>
    <row r="688" spans="4:13" ht="15.75" customHeight="1">
      <c r="D688" s="55"/>
      <c r="E688" s="55"/>
      <c r="F688" s="55"/>
      <c r="H688" s="55"/>
      <c r="I688" s="55"/>
      <c r="J688" s="55"/>
      <c r="K688" s="55"/>
      <c r="L688" s="55"/>
      <c r="M688" s="55"/>
    </row>
    <row r="689" spans="4:13" ht="15.75" customHeight="1">
      <c r="D689" s="55"/>
      <c r="E689" s="55"/>
      <c r="F689" s="55"/>
      <c r="H689" s="55"/>
      <c r="I689" s="55"/>
      <c r="J689" s="55"/>
      <c r="K689" s="55"/>
      <c r="L689" s="55"/>
      <c r="M689" s="55"/>
    </row>
    <row r="690" spans="4:13" ht="15.75" customHeight="1">
      <c r="D690" s="55"/>
      <c r="E690" s="55"/>
      <c r="F690" s="55"/>
      <c r="H690" s="55"/>
      <c r="I690" s="55"/>
      <c r="J690" s="55"/>
      <c r="K690" s="55"/>
      <c r="L690" s="55"/>
      <c r="M690" s="55"/>
    </row>
    <row r="691" spans="4:13" ht="15.75" customHeight="1">
      <c r="D691" s="55"/>
      <c r="E691" s="55"/>
      <c r="F691" s="55"/>
      <c r="H691" s="55"/>
      <c r="I691" s="55"/>
      <c r="J691" s="55"/>
      <c r="K691" s="55"/>
      <c r="L691" s="55"/>
      <c r="M691" s="55"/>
    </row>
    <row r="692" spans="4:13" ht="15.75" customHeight="1">
      <c r="D692" s="55"/>
      <c r="E692" s="55"/>
      <c r="F692" s="55"/>
      <c r="H692" s="55"/>
      <c r="I692" s="55"/>
      <c r="J692" s="55"/>
      <c r="K692" s="55"/>
      <c r="L692" s="55"/>
      <c r="M692" s="55"/>
    </row>
    <row r="693" spans="4:13" ht="15.75" customHeight="1">
      <c r="D693" s="55"/>
      <c r="E693" s="55"/>
      <c r="F693" s="55"/>
      <c r="H693" s="55"/>
      <c r="I693" s="55"/>
      <c r="J693" s="55"/>
      <c r="K693" s="55"/>
      <c r="L693" s="55"/>
      <c r="M693" s="55"/>
    </row>
    <row r="694" spans="4:13" ht="15.75" customHeight="1">
      <c r="D694" s="55"/>
      <c r="E694" s="55"/>
      <c r="F694" s="55"/>
      <c r="H694" s="55"/>
      <c r="I694" s="55"/>
      <c r="J694" s="55"/>
      <c r="K694" s="55"/>
      <c r="L694" s="55"/>
      <c r="M694" s="55"/>
    </row>
    <row r="695" spans="4:13" ht="15.75" customHeight="1">
      <c r="D695" s="55"/>
      <c r="E695" s="55"/>
      <c r="F695" s="55"/>
      <c r="H695" s="55"/>
      <c r="I695" s="55"/>
      <c r="J695" s="55"/>
      <c r="K695" s="55"/>
      <c r="L695" s="55"/>
      <c r="M695" s="55"/>
    </row>
    <row r="696" spans="4:13" ht="15.75" customHeight="1">
      <c r="D696" s="55"/>
      <c r="E696" s="55"/>
      <c r="F696" s="55"/>
      <c r="H696" s="55"/>
      <c r="I696" s="55"/>
      <c r="J696" s="55"/>
      <c r="K696" s="55"/>
      <c r="L696" s="55"/>
      <c r="M696" s="55"/>
    </row>
    <row r="697" spans="4:13" ht="15.75" customHeight="1">
      <c r="D697" s="55"/>
      <c r="E697" s="55"/>
      <c r="F697" s="55"/>
      <c r="H697" s="55"/>
      <c r="I697" s="55"/>
      <c r="J697" s="55"/>
      <c r="K697" s="55"/>
      <c r="L697" s="55"/>
      <c r="M697" s="55"/>
    </row>
    <row r="698" spans="4:13" ht="15.75" customHeight="1">
      <c r="D698" s="55"/>
      <c r="E698" s="55"/>
      <c r="F698" s="55"/>
      <c r="H698" s="55"/>
      <c r="I698" s="55"/>
      <c r="J698" s="55"/>
      <c r="K698" s="55"/>
      <c r="L698" s="55"/>
      <c r="M698" s="55"/>
    </row>
    <row r="699" spans="4:13" ht="15.75" customHeight="1">
      <c r="D699" s="55"/>
      <c r="E699" s="55"/>
      <c r="F699" s="55"/>
      <c r="H699" s="55"/>
      <c r="I699" s="55"/>
      <c r="J699" s="55"/>
      <c r="K699" s="55"/>
      <c r="L699" s="55"/>
      <c r="M699" s="55"/>
    </row>
    <row r="700" spans="4:13" ht="15.75" customHeight="1">
      <c r="D700" s="55"/>
      <c r="E700" s="55"/>
      <c r="F700" s="55"/>
      <c r="H700" s="55"/>
      <c r="I700" s="55"/>
      <c r="J700" s="55"/>
      <c r="K700" s="55"/>
      <c r="L700" s="55"/>
      <c r="M700" s="55"/>
    </row>
    <row r="701" spans="4:13" ht="15.75" customHeight="1">
      <c r="D701" s="55"/>
      <c r="E701" s="55"/>
      <c r="F701" s="55"/>
      <c r="H701" s="55"/>
      <c r="I701" s="55"/>
      <c r="J701" s="55"/>
      <c r="K701" s="55"/>
      <c r="L701" s="55"/>
      <c r="M701" s="55"/>
    </row>
    <row r="702" spans="4:13" ht="15.75" customHeight="1">
      <c r="D702" s="55"/>
      <c r="E702" s="55"/>
      <c r="F702" s="55"/>
      <c r="H702" s="55"/>
      <c r="I702" s="55"/>
      <c r="J702" s="55"/>
      <c r="K702" s="55"/>
      <c r="L702" s="55"/>
      <c r="M702" s="55"/>
    </row>
    <row r="703" spans="4:13" ht="15.75" customHeight="1">
      <c r="D703" s="55"/>
      <c r="E703" s="55"/>
      <c r="F703" s="55"/>
      <c r="H703" s="55"/>
      <c r="I703" s="55"/>
      <c r="J703" s="55"/>
      <c r="K703" s="55"/>
      <c r="L703" s="55"/>
      <c r="M703" s="55"/>
    </row>
    <row r="704" spans="4:13" ht="15.75" customHeight="1">
      <c r="D704" s="55"/>
      <c r="E704" s="55"/>
      <c r="F704" s="55"/>
      <c r="H704" s="55"/>
      <c r="I704" s="55"/>
      <c r="J704" s="55"/>
      <c r="K704" s="55"/>
      <c r="L704" s="55"/>
      <c r="M704" s="55"/>
    </row>
    <row r="705" spans="4:13" ht="15.75" customHeight="1">
      <c r="D705" s="55"/>
      <c r="E705" s="55"/>
      <c r="F705" s="55"/>
      <c r="H705" s="55"/>
      <c r="I705" s="55"/>
      <c r="J705" s="55"/>
      <c r="K705" s="55"/>
      <c r="L705" s="55"/>
      <c r="M705" s="55"/>
    </row>
    <row r="706" spans="4:13" ht="15.75" customHeight="1">
      <c r="D706" s="55"/>
      <c r="E706" s="55"/>
      <c r="F706" s="55"/>
      <c r="H706" s="55"/>
      <c r="I706" s="55"/>
      <c r="J706" s="55"/>
      <c r="K706" s="55"/>
      <c r="L706" s="55"/>
      <c r="M706" s="55"/>
    </row>
    <row r="707" spans="4:13" ht="15.75" customHeight="1">
      <c r="D707" s="55"/>
      <c r="E707" s="55"/>
      <c r="F707" s="55"/>
      <c r="H707" s="55"/>
      <c r="I707" s="55"/>
      <c r="J707" s="55"/>
      <c r="K707" s="55"/>
      <c r="L707" s="55"/>
      <c r="M707" s="55"/>
    </row>
    <row r="708" spans="4:13" ht="15.75" customHeight="1">
      <c r="D708" s="55"/>
      <c r="E708" s="55"/>
      <c r="F708" s="55"/>
      <c r="H708" s="55"/>
      <c r="I708" s="55"/>
      <c r="J708" s="55"/>
      <c r="K708" s="55"/>
      <c r="L708" s="55"/>
      <c r="M708" s="55"/>
    </row>
    <row r="709" spans="4:13" ht="15.75" customHeight="1">
      <c r="D709" s="55"/>
      <c r="E709" s="55"/>
      <c r="F709" s="55"/>
      <c r="H709" s="55"/>
      <c r="I709" s="55"/>
      <c r="J709" s="55"/>
      <c r="K709" s="55"/>
      <c r="L709" s="55"/>
      <c r="M709" s="55"/>
    </row>
    <row r="710" spans="4:13" ht="15.75" customHeight="1">
      <c r="D710" s="55"/>
      <c r="E710" s="55"/>
      <c r="F710" s="55"/>
      <c r="H710" s="55"/>
      <c r="I710" s="55"/>
      <c r="J710" s="55"/>
      <c r="K710" s="55"/>
      <c r="L710" s="55"/>
      <c r="M710" s="55"/>
    </row>
    <row r="711" spans="4:13" ht="15.75" customHeight="1">
      <c r="D711" s="55"/>
      <c r="E711" s="55"/>
      <c r="F711" s="55"/>
      <c r="H711" s="55"/>
      <c r="I711" s="55"/>
      <c r="J711" s="55"/>
      <c r="K711" s="55"/>
      <c r="L711" s="55"/>
      <c r="M711" s="55"/>
    </row>
    <row r="712" spans="4:13" ht="15.75" customHeight="1">
      <c r="D712" s="55"/>
      <c r="E712" s="55"/>
      <c r="F712" s="55"/>
      <c r="H712" s="55"/>
      <c r="I712" s="55"/>
      <c r="J712" s="55"/>
      <c r="K712" s="55"/>
      <c r="L712" s="55"/>
      <c r="M712" s="55"/>
    </row>
    <row r="713" spans="4:13" ht="15.75" customHeight="1">
      <c r="D713" s="55"/>
      <c r="E713" s="55"/>
      <c r="F713" s="55"/>
      <c r="H713" s="55"/>
      <c r="I713" s="55"/>
      <c r="J713" s="55"/>
      <c r="K713" s="55"/>
      <c r="L713" s="55"/>
      <c r="M713" s="55"/>
    </row>
    <row r="714" spans="4:13" ht="15.75" customHeight="1">
      <c r="D714" s="55"/>
      <c r="E714" s="55"/>
      <c r="F714" s="55"/>
      <c r="H714" s="55"/>
      <c r="I714" s="55"/>
      <c r="J714" s="55"/>
      <c r="K714" s="55"/>
      <c r="L714" s="55"/>
      <c r="M714" s="55"/>
    </row>
    <row r="715" spans="4:13" ht="15.75" customHeight="1">
      <c r="D715" s="55"/>
      <c r="E715" s="55"/>
      <c r="F715" s="55"/>
      <c r="H715" s="55"/>
      <c r="I715" s="55"/>
      <c r="J715" s="55"/>
      <c r="K715" s="55"/>
      <c r="L715" s="55"/>
      <c r="M715" s="55"/>
    </row>
    <row r="716" spans="4:13" ht="15.75" customHeight="1">
      <c r="D716" s="55"/>
      <c r="E716" s="55"/>
      <c r="F716" s="55"/>
      <c r="H716" s="55"/>
      <c r="I716" s="55"/>
      <c r="J716" s="55"/>
      <c r="K716" s="55"/>
      <c r="L716" s="55"/>
      <c r="M716" s="55"/>
    </row>
    <row r="717" spans="4:13" ht="15.75" customHeight="1">
      <c r="D717" s="55"/>
      <c r="E717" s="55"/>
      <c r="F717" s="55"/>
      <c r="H717" s="55"/>
      <c r="I717" s="55"/>
      <c r="J717" s="55"/>
      <c r="K717" s="55"/>
      <c r="L717" s="55"/>
      <c r="M717" s="55"/>
    </row>
    <row r="718" spans="4:13" ht="15.75" customHeight="1">
      <c r="D718" s="55"/>
      <c r="E718" s="55"/>
      <c r="F718" s="55"/>
      <c r="H718" s="55"/>
      <c r="I718" s="55"/>
      <c r="J718" s="55"/>
      <c r="K718" s="55"/>
      <c r="L718" s="55"/>
      <c r="M718" s="55"/>
    </row>
    <row r="719" spans="4:13" ht="15.75" customHeight="1">
      <c r="D719" s="55"/>
      <c r="E719" s="55"/>
      <c r="F719" s="55"/>
      <c r="H719" s="55"/>
      <c r="I719" s="55"/>
      <c r="J719" s="55"/>
      <c r="K719" s="55"/>
      <c r="L719" s="55"/>
      <c r="M719" s="55"/>
    </row>
    <row r="720" spans="4:13" ht="15.75" customHeight="1">
      <c r="D720" s="55"/>
      <c r="E720" s="55"/>
      <c r="F720" s="55"/>
      <c r="H720" s="55"/>
      <c r="I720" s="55"/>
      <c r="J720" s="55"/>
      <c r="K720" s="55"/>
      <c r="L720" s="55"/>
      <c r="M720" s="55"/>
    </row>
    <row r="721" spans="4:13" ht="15.75" customHeight="1">
      <c r="D721" s="55"/>
      <c r="E721" s="55"/>
      <c r="F721" s="55"/>
      <c r="H721" s="55"/>
      <c r="I721" s="55"/>
      <c r="J721" s="55"/>
      <c r="K721" s="55"/>
      <c r="L721" s="55"/>
      <c r="M721" s="55"/>
    </row>
    <row r="722" spans="4:13" ht="15.75" customHeight="1">
      <c r="D722" s="55"/>
      <c r="E722" s="55"/>
      <c r="F722" s="55"/>
      <c r="H722" s="55"/>
      <c r="I722" s="55"/>
      <c r="J722" s="55"/>
      <c r="K722" s="55"/>
      <c r="L722" s="55"/>
      <c r="M722" s="55"/>
    </row>
    <row r="723" spans="4:13" ht="15.75" customHeight="1">
      <c r="D723" s="55"/>
      <c r="E723" s="55"/>
      <c r="F723" s="55"/>
      <c r="H723" s="55"/>
      <c r="I723" s="55"/>
      <c r="J723" s="55"/>
      <c r="K723" s="55"/>
      <c r="L723" s="55"/>
      <c r="M723" s="55"/>
    </row>
    <row r="724" spans="4:13" ht="15.75" customHeight="1">
      <c r="D724" s="55"/>
      <c r="E724" s="55"/>
      <c r="F724" s="55"/>
      <c r="H724" s="55"/>
      <c r="I724" s="55"/>
      <c r="J724" s="55"/>
      <c r="K724" s="55"/>
      <c r="L724" s="55"/>
      <c r="M724" s="55"/>
    </row>
    <row r="725" spans="4:13" ht="15.75" customHeight="1">
      <c r="D725" s="55"/>
      <c r="E725" s="55"/>
      <c r="F725" s="55"/>
      <c r="H725" s="55"/>
      <c r="I725" s="55"/>
      <c r="J725" s="55"/>
      <c r="K725" s="55"/>
      <c r="L725" s="55"/>
      <c r="M725" s="55"/>
    </row>
    <row r="726" spans="4:13" ht="15.75" customHeight="1">
      <c r="D726" s="55"/>
      <c r="E726" s="55"/>
      <c r="F726" s="55"/>
      <c r="H726" s="55"/>
      <c r="I726" s="55"/>
      <c r="J726" s="55"/>
      <c r="K726" s="55"/>
      <c r="L726" s="55"/>
      <c r="M726" s="55"/>
    </row>
    <row r="727" spans="4:13" ht="15.75" customHeight="1">
      <c r="D727" s="55"/>
      <c r="E727" s="55"/>
      <c r="F727" s="55"/>
      <c r="H727" s="55"/>
      <c r="I727" s="55"/>
      <c r="J727" s="55"/>
      <c r="K727" s="55"/>
      <c r="L727" s="55"/>
      <c r="M727" s="55"/>
    </row>
    <row r="728" spans="4:13" ht="15.75" customHeight="1">
      <c r="D728" s="55"/>
      <c r="E728" s="55"/>
      <c r="F728" s="55"/>
      <c r="H728" s="55"/>
      <c r="I728" s="55"/>
      <c r="J728" s="55"/>
      <c r="K728" s="55"/>
      <c r="L728" s="55"/>
      <c r="M728" s="55"/>
    </row>
    <row r="729" spans="4:13" ht="15.75" customHeight="1">
      <c r="D729" s="55"/>
      <c r="E729" s="55"/>
      <c r="F729" s="55"/>
      <c r="H729" s="55"/>
      <c r="I729" s="55"/>
      <c r="J729" s="55"/>
      <c r="K729" s="55"/>
      <c r="L729" s="55"/>
      <c r="M729" s="55"/>
    </row>
    <row r="730" spans="4:13" ht="15.75" customHeight="1">
      <c r="D730" s="55"/>
      <c r="E730" s="55"/>
      <c r="F730" s="55"/>
      <c r="H730" s="55"/>
      <c r="I730" s="55"/>
      <c r="J730" s="55"/>
      <c r="K730" s="55"/>
      <c r="L730" s="55"/>
      <c r="M730" s="55"/>
    </row>
    <row r="731" spans="4:13" ht="15.75" customHeight="1">
      <c r="D731" s="55"/>
      <c r="E731" s="55"/>
      <c r="F731" s="55"/>
      <c r="H731" s="55"/>
      <c r="I731" s="55"/>
      <c r="J731" s="55"/>
      <c r="K731" s="55"/>
      <c r="L731" s="55"/>
      <c r="M731" s="55"/>
    </row>
    <row r="732" spans="4:13" ht="15.75" customHeight="1">
      <c r="D732" s="55"/>
      <c r="E732" s="55"/>
      <c r="F732" s="55"/>
      <c r="H732" s="55"/>
      <c r="I732" s="55"/>
      <c r="J732" s="55"/>
      <c r="K732" s="55"/>
      <c r="L732" s="55"/>
      <c r="M732" s="55"/>
    </row>
    <row r="733" spans="4:13" ht="15.75" customHeight="1">
      <c r="D733" s="55"/>
      <c r="E733" s="55"/>
      <c r="F733" s="55"/>
      <c r="H733" s="55"/>
      <c r="I733" s="55"/>
      <c r="J733" s="55"/>
      <c r="K733" s="55"/>
      <c r="L733" s="55"/>
      <c r="M733" s="55"/>
    </row>
    <row r="734" spans="4:13" ht="15.75" customHeight="1">
      <c r="D734" s="55"/>
      <c r="E734" s="55"/>
      <c r="F734" s="55"/>
      <c r="H734" s="55"/>
      <c r="I734" s="55"/>
      <c r="J734" s="55"/>
      <c r="K734" s="55"/>
      <c r="L734" s="55"/>
      <c r="M734" s="55"/>
    </row>
    <row r="735" spans="4:13" ht="15.75" customHeight="1">
      <c r="D735" s="55"/>
      <c r="E735" s="55"/>
      <c r="F735" s="55"/>
      <c r="H735" s="55"/>
      <c r="I735" s="55"/>
      <c r="J735" s="55"/>
      <c r="K735" s="55"/>
      <c r="L735" s="55"/>
      <c r="M735" s="55"/>
    </row>
    <row r="736" spans="4:13" ht="15.75" customHeight="1">
      <c r="D736" s="55"/>
      <c r="E736" s="55"/>
      <c r="F736" s="55"/>
      <c r="H736" s="55"/>
      <c r="I736" s="55"/>
      <c r="J736" s="55"/>
      <c r="K736" s="55"/>
      <c r="L736" s="55"/>
      <c r="M736" s="55"/>
    </row>
    <row r="737" spans="4:13" ht="15.75" customHeight="1">
      <c r="D737" s="55"/>
      <c r="E737" s="55"/>
      <c r="F737" s="55"/>
      <c r="H737" s="55"/>
      <c r="I737" s="55"/>
      <c r="J737" s="55"/>
      <c r="K737" s="55"/>
      <c r="L737" s="55"/>
      <c r="M737" s="55"/>
    </row>
    <row r="738" spans="4:13" ht="15.75" customHeight="1">
      <c r="D738" s="55"/>
      <c r="E738" s="55"/>
      <c r="F738" s="55"/>
      <c r="H738" s="55"/>
      <c r="I738" s="55"/>
      <c r="J738" s="55"/>
      <c r="K738" s="55"/>
      <c r="L738" s="55"/>
      <c r="M738" s="55"/>
    </row>
    <row r="739" spans="4:13" ht="15.75" customHeight="1">
      <c r="D739" s="55"/>
      <c r="E739" s="55"/>
      <c r="F739" s="55"/>
      <c r="H739" s="55"/>
      <c r="I739" s="55"/>
      <c r="J739" s="55"/>
      <c r="K739" s="55"/>
      <c r="L739" s="55"/>
      <c r="M739" s="55"/>
    </row>
    <row r="740" spans="4:13" ht="15.75" customHeight="1">
      <c r="D740" s="55"/>
      <c r="E740" s="55"/>
      <c r="F740" s="55"/>
      <c r="H740" s="55"/>
      <c r="I740" s="55"/>
      <c r="J740" s="55"/>
      <c r="K740" s="55"/>
      <c r="L740" s="55"/>
      <c r="M740" s="55"/>
    </row>
    <row r="741" spans="4:13" ht="15.75" customHeight="1">
      <c r="D741" s="55"/>
      <c r="E741" s="55"/>
      <c r="F741" s="55"/>
      <c r="H741" s="55"/>
      <c r="I741" s="55"/>
      <c r="J741" s="55"/>
      <c r="K741" s="55"/>
      <c r="L741" s="55"/>
      <c r="M741" s="55"/>
    </row>
    <row r="742" spans="4:13" ht="15.75" customHeight="1">
      <c r="D742" s="55"/>
      <c r="E742" s="55"/>
      <c r="F742" s="55"/>
      <c r="H742" s="55"/>
      <c r="I742" s="55"/>
      <c r="J742" s="55"/>
      <c r="K742" s="55"/>
      <c r="L742" s="55"/>
      <c r="M742" s="55"/>
    </row>
    <row r="743" spans="4:13" ht="15.75" customHeight="1">
      <c r="D743" s="55"/>
      <c r="E743" s="55"/>
      <c r="F743" s="55"/>
      <c r="H743" s="55"/>
      <c r="I743" s="55"/>
      <c r="J743" s="55"/>
      <c r="K743" s="55"/>
      <c r="L743" s="55"/>
      <c r="M743" s="55"/>
    </row>
    <row r="744" spans="4:13" ht="15.75" customHeight="1">
      <c r="D744" s="55"/>
      <c r="E744" s="55"/>
      <c r="F744" s="55"/>
      <c r="H744" s="55"/>
      <c r="I744" s="55"/>
      <c r="J744" s="55"/>
      <c r="K744" s="55"/>
      <c r="L744" s="55"/>
      <c r="M744" s="55"/>
    </row>
    <row r="745" spans="4:13" ht="15.75" customHeight="1">
      <c r="D745" s="55"/>
      <c r="E745" s="55"/>
      <c r="F745" s="55"/>
      <c r="H745" s="55"/>
      <c r="I745" s="55"/>
      <c r="J745" s="55"/>
      <c r="K745" s="55"/>
      <c r="L745" s="55"/>
      <c r="M745" s="55"/>
    </row>
    <row r="746" spans="4:13" ht="15.75" customHeight="1">
      <c r="D746" s="55"/>
      <c r="E746" s="55"/>
      <c r="F746" s="55"/>
      <c r="H746" s="55"/>
      <c r="I746" s="55"/>
      <c r="J746" s="55"/>
      <c r="K746" s="55"/>
      <c r="L746" s="55"/>
      <c r="M746" s="55"/>
    </row>
    <row r="747" spans="4:13" ht="15.75" customHeight="1">
      <c r="D747" s="55"/>
      <c r="E747" s="55"/>
      <c r="F747" s="55"/>
      <c r="H747" s="55"/>
      <c r="I747" s="55"/>
      <c r="J747" s="55"/>
      <c r="K747" s="55"/>
      <c r="L747" s="55"/>
      <c r="M747" s="55"/>
    </row>
    <row r="748" spans="4:13" ht="15.75" customHeight="1">
      <c r="D748" s="55"/>
      <c r="E748" s="55"/>
      <c r="F748" s="55"/>
      <c r="H748" s="55"/>
      <c r="I748" s="55"/>
      <c r="J748" s="55"/>
      <c r="K748" s="55"/>
      <c r="L748" s="55"/>
      <c r="M748" s="55"/>
    </row>
    <row r="749" spans="4:13" ht="15.75" customHeight="1">
      <c r="D749" s="55"/>
      <c r="E749" s="55"/>
      <c r="F749" s="55"/>
      <c r="H749" s="55"/>
      <c r="I749" s="55"/>
      <c r="J749" s="55"/>
      <c r="K749" s="55"/>
      <c r="L749" s="55"/>
      <c r="M749" s="55"/>
    </row>
    <row r="750" spans="4:13" ht="15.75" customHeight="1">
      <c r="D750" s="55"/>
      <c r="E750" s="55"/>
      <c r="F750" s="55"/>
      <c r="H750" s="55"/>
      <c r="I750" s="55"/>
      <c r="J750" s="55"/>
      <c r="K750" s="55"/>
      <c r="L750" s="55"/>
      <c r="M750" s="55"/>
    </row>
    <row r="751" spans="4:13" ht="15.75" customHeight="1">
      <c r="D751" s="55"/>
      <c r="E751" s="55"/>
      <c r="F751" s="55"/>
      <c r="H751" s="55"/>
      <c r="I751" s="55"/>
      <c r="J751" s="55"/>
      <c r="K751" s="55"/>
      <c r="L751" s="55"/>
      <c r="M751" s="55"/>
    </row>
    <row r="752" spans="4:13" ht="15.75" customHeight="1">
      <c r="D752" s="55"/>
      <c r="E752" s="55"/>
      <c r="F752" s="55"/>
      <c r="H752" s="55"/>
      <c r="I752" s="55"/>
      <c r="J752" s="55"/>
      <c r="K752" s="55"/>
      <c r="L752" s="55"/>
      <c r="M752" s="55"/>
    </row>
    <row r="753" spans="4:13" ht="15.75" customHeight="1">
      <c r="D753" s="55"/>
      <c r="E753" s="55"/>
      <c r="F753" s="55"/>
      <c r="H753" s="55"/>
      <c r="I753" s="55"/>
      <c r="J753" s="55"/>
      <c r="K753" s="55"/>
      <c r="L753" s="55"/>
      <c r="M753" s="55"/>
    </row>
    <row r="754" spans="4:13" ht="15.75" customHeight="1">
      <c r="D754" s="55"/>
      <c r="E754" s="55"/>
      <c r="F754" s="55"/>
      <c r="H754" s="55"/>
      <c r="I754" s="55"/>
      <c r="J754" s="55"/>
      <c r="K754" s="55"/>
      <c r="L754" s="55"/>
      <c r="M754" s="55"/>
    </row>
    <row r="755" spans="4:13" ht="15.75" customHeight="1">
      <c r="D755" s="55"/>
      <c r="E755" s="55"/>
      <c r="F755" s="55"/>
      <c r="H755" s="55"/>
      <c r="I755" s="55"/>
      <c r="J755" s="55"/>
      <c r="K755" s="55"/>
      <c r="L755" s="55"/>
      <c r="M755" s="55"/>
    </row>
    <row r="756" spans="4:13" ht="15.75" customHeight="1">
      <c r="D756" s="55"/>
      <c r="E756" s="55"/>
      <c r="F756" s="55"/>
      <c r="H756" s="55"/>
      <c r="I756" s="55"/>
      <c r="J756" s="55"/>
      <c r="K756" s="55"/>
      <c r="L756" s="55"/>
      <c r="M756" s="55"/>
    </row>
    <row r="757" spans="4:13" ht="15.75" customHeight="1">
      <c r="D757" s="55"/>
      <c r="E757" s="55"/>
      <c r="F757" s="55"/>
      <c r="H757" s="55"/>
      <c r="I757" s="55"/>
      <c r="J757" s="55"/>
      <c r="K757" s="55"/>
      <c r="L757" s="55"/>
      <c r="M757" s="55"/>
    </row>
    <row r="758" spans="4:13" ht="15.75" customHeight="1">
      <c r="D758" s="55"/>
      <c r="E758" s="55"/>
      <c r="F758" s="55"/>
      <c r="H758" s="55"/>
      <c r="I758" s="55"/>
      <c r="J758" s="55"/>
      <c r="K758" s="55"/>
      <c r="L758" s="55"/>
      <c r="M758" s="55"/>
    </row>
    <row r="759" spans="4:13" ht="15.75" customHeight="1">
      <c r="D759" s="55"/>
      <c r="E759" s="55"/>
      <c r="F759" s="55"/>
      <c r="H759" s="55"/>
      <c r="I759" s="55"/>
      <c r="J759" s="55"/>
      <c r="K759" s="55"/>
      <c r="L759" s="55"/>
      <c r="M759" s="55"/>
    </row>
    <row r="760" spans="4:13" ht="15.75" customHeight="1">
      <c r="D760" s="55"/>
      <c r="E760" s="55"/>
      <c r="F760" s="55"/>
      <c r="H760" s="55"/>
      <c r="I760" s="55"/>
      <c r="J760" s="55"/>
      <c r="K760" s="55"/>
      <c r="L760" s="55"/>
      <c r="M760" s="55"/>
    </row>
    <row r="761" spans="4:13" ht="15.75" customHeight="1">
      <c r="D761" s="55"/>
      <c r="E761" s="55"/>
      <c r="F761" s="55"/>
      <c r="H761" s="55"/>
      <c r="I761" s="55"/>
      <c r="J761" s="55"/>
      <c r="K761" s="55"/>
      <c r="L761" s="55"/>
      <c r="M761" s="55"/>
    </row>
    <row r="762" spans="4:13" ht="15.75" customHeight="1">
      <c r="D762" s="55"/>
      <c r="E762" s="55"/>
      <c r="F762" s="55"/>
      <c r="H762" s="55"/>
      <c r="I762" s="55"/>
      <c r="J762" s="55"/>
      <c r="K762" s="55"/>
      <c r="L762" s="55"/>
      <c r="M762" s="55"/>
    </row>
    <row r="763" spans="4:13" ht="15.75" customHeight="1">
      <c r="D763" s="55"/>
      <c r="E763" s="55"/>
      <c r="F763" s="55"/>
      <c r="H763" s="55"/>
      <c r="I763" s="55"/>
      <c r="J763" s="55"/>
      <c r="K763" s="55"/>
      <c r="L763" s="55"/>
      <c r="M763" s="55"/>
    </row>
    <row r="764" spans="4:13" ht="15.75" customHeight="1">
      <c r="D764" s="55"/>
      <c r="E764" s="55"/>
      <c r="F764" s="55"/>
      <c r="H764" s="55"/>
      <c r="I764" s="55"/>
      <c r="J764" s="55"/>
      <c r="K764" s="55"/>
      <c r="L764" s="55"/>
      <c r="M764" s="55"/>
    </row>
    <row r="765" spans="4:13" ht="15.75" customHeight="1">
      <c r="D765" s="55"/>
      <c r="E765" s="55"/>
      <c r="F765" s="55"/>
      <c r="H765" s="55"/>
      <c r="I765" s="55"/>
      <c r="J765" s="55"/>
      <c r="K765" s="55"/>
      <c r="L765" s="55"/>
      <c r="M765" s="55"/>
    </row>
    <row r="766" spans="4:13" ht="15.75" customHeight="1">
      <c r="D766" s="55"/>
      <c r="E766" s="55"/>
      <c r="F766" s="55"/>
      <c r="H766" s="55"/>
      <c r="I766" s="55"/>
      <c r="J766" s="55"/>
      <c r="K766" s="55"/>
      <c r="L766" s="55"/>
      <c r="M766" s="55"/>
    </row>
    <row r="767" spans="4:13" ht="15.75" customHeight="1">
      <c r="D767" s="55"/>
      <c r="E767" s="55"/>
      <c r="F767" s="55"/>
      <c r="H767" s="55"/>
      <c r="I767" s="55"/>
      <c r="J767" s="55"/>
      <c r="K767" s="55"/>
      <c r="L767" s="55"/>
      <c r="M767" s="55"/>
    </row>
    <row r="768" spans="4:13" ht="15.75" customHeight="1">
      <c r="D768" s="55"/>
      <c r="E768" s="55"/>
      <c r="F768" s="55"/>
      <c r="H768" s="55"/>
      <c r="I768" s="55"/>
      <c r="J768" s="55"/>
      <c r="K768" s="55"/>
      <c r="L768" s="55"/>
      <c r="M768" s="55"/>
    </row>
    <row r="769" spans="4:13" ht="15.75" customHeight="1">
      <c r="D769" s="55"/>
      <c r="E769" s="55"/>
      <c r="F769" s="55"/>
      <c r="H769" s="55"/>
      <c r="I769" s="55"/>
      <c r="J769" s="55"/>
      <c r="K769" s="55"/>
      <c r="L769" s="55"/>
      <c r="M769" s="55"/>
    </row>
    <row r="770" spans="4:13" ht="15.75" customHeight="1">
      <c r="D770" s="55"/>
      <c r="E770" s="55"/>
      <c r="F770" s="55"/>
      <c r="H770" s="55"/>
      <c r="I770" s="55"/>
      <c r="J770" s="55"/>
      <c r="K770" s="55"/>
      <c r="L770" s="55"/>
      <c r="M770" s="55"/>
    </row>
    <row r="771" spans="4:13" ht="15.75" customHeight="1">
      <c r="D771" s="55"/>
      <c r="E771" s="55"/>
      <c r="F771" s="55"/>
      <c r="H771" s="55"/>
      <c r="I771" s="55"/>
      <c r="J771" s="55"/>
      <c r="K771" s="55"/>
      <c r="L771" s="55"/>
      <c r="M771" s="55"/>
    </row>
    <row r="772" spans="4:13" ht="15.75" customHeight="1">
      <c r="D772" s="55"/>
      <c r="E772" s="55"/>
      <c r="F772" s="55"/>
      <c r="H772" s="55"/>
      <c r="I772" s="55"/>
      <c r="J772" s="55"/>
      <c r="K772" s="55"/>
      <c r="L772" s="55"/>
      <c r="M772" s="55"/>
    </row>
    <row r="773" spans="4:13" ht="15.75" customHeight="1">
      <c r="D773" s="55"/>
      <c r="E773" s="55"/>
      <c r="F773" s="55"/>
      <c r="H773" s="55"/>
      <c r="I773" s="55"/>
      <c r="J773" s="55"/>
      <c r="K773" s="55"/>
      <c r="L773" s="55"/>
      <c r="M773" s="55"/>
    </row>
    <row r="774" spans="4:13" ht="15.75" customHeight="1">
      <c r="D774" s="55"/>
      <c r="E774" s="55"/>
      <c r="F774" s="55"/>
      <c r="H774" s="55"/>
      <c r="I774" s="55"/>
      <c r="J774" s="55"/>
      <c r="K774" s="55"/>
      <c r="L774" s="55"/>
      <c r="M774" s="55"/>
    </row>
    <row r="775" spans="4:13" ht="15.75" customHeight="1">
      <c r="D775" s="55"/>
      <c r="E775" s="55"/>
      <c r="F775" s="55"/>
      <c r="H775" s="55"/>
      <c r="I775" s="55"/>
      <c r="J775" s="55"/>
      <c r="K775" s="55"/>
      <c r="L775" s="55"/>
      <c r="M775" s="55"/>
    </row>
    <row r="776" spans="4:13" ht="15.75" customHeight="1">
      <c r="D776" s="55"/>
      <c r="E776" s="55"/>
      <c r="F776" s="55"/>
      <c r="H776" s="55"/>
      <c r="I776" s="55"/>
      <c r="J776" s="55"/>
      <c r="K776" s="55"/>
      <c r="L776" s="55"/>
      <c r="M776" s="55"/>
    </row>
    <row r="777" spans="4:13" ht="15.75" customHeight="1">
      <c r="D777" s="55"/>
      <c r="E777" s="55"/>
      <c r="F777" s="55"/>
      <c r="H777" s="55"/>
      <c r="I777" s="55"/>
      <c r="J777" s="55"/>
      <c r="K777" s="55"/>
      <c r="L777" s="55"/>
      <c r="M777" s="55"/>
    </row>
    <row r="778" spans="4:13" ht="15.75" customHeight="1">
      <c r="D778" s="55"/>
      <c r="E778" s="55"/>
      <c r="F778" s="55"/>
      <c r="H778" s="55"/>
      <c r="I778" s="55"/>
      <c r="J778" s="55"/>
      <c r="K778" s="55"/>
      <c r="L778" s="55"/>
      <c r="M778" s="55"/>
    </row>
    <row r="779" spans="4:13" ht="15.75" customHeight="1">
      <c r="D779" s="55"/>
      <c r="E779" s="55"/>
      <c r="F779" s="55"/>
      <c r="H779" s="55"/>
      <c r="I779" s="55"/>
      <c r="J779" s="55"/>
      <c r="K779" s="55"/>
      <c r="L779" s="55"/>
      <c r="M779" s="55"/>
    </row>
    <row r="780" spans="4:13" ht="15.75" customHeight="1">
      <c r="D780" s="55"/>
      <c r="E780" s="55"/>
      <c r="F780" s="55"/>
      <c r="H780" s="55"/>
      <c r="I780" s="55"/>
      <c r="J780" s="55"/>
      <c r="K780" s="55"/>
      <c r="L780" s="55"/>
      <c r="M780" s="55"/>
    </row>
    <row r="781" spans="4:13" ht="15.75" customHeight="1">
      <c r="D781" s="55"/>
      <c r="E781" s="55"/>
      <c r="F781" s="55"/>
      <c r="H781" s="55"/>
      <c r="I781" s="55"/>
      <c r="J781" s="55"/>
      <c r="K781" s="55"/>
      <c r="L781" s="55"/>
      <c r="M781" s="55"/>
    </row>
    <row r="782" spans="4:13" ht="15.75" customHeight="1">
      <c r="D782" s="55"/>
      <c r="E782" s="55"/>
      <c r="F782" s="55"/>
      <c r="H782" s="55"/>
      <c r="I782" s="55"/>
      <c r="J782" s="55"/>
      <c r="K782" s="55"/>
      <c r="L782" s="55"/>
      <c r="M782" s="55"/>
    </row>
    <row r="783" spans="4:13" ht="15.75" customHeight="1">
      <c r="D783" s="55"/>
      <c r="E783" s="55"/>
      <c r="F783" s="55"/>
      <c r="H783" s="55"/>
      <c r="I783" s="55"/>
      <c r="J783" s="55"/>
      <c r="K783" s="55"/>
      <c r="L783" s="55"/>
      <c r="M783" s="55"/>
    </row>
    <row r="784" spans="4:13" ht="15.75" customHeight="1">
      <c r="D784" s="55"/>
      <c r="E784" s="55"/>
      <c r="F784" s="55"/>
      <c r="H784" s="55"/>
      <c r="I784" s="55"/>
      <c r="J784" s="55"/>
      <c r="K784" s="55"/>
      <c r="L784" s="55"/>
      <c r="M784" s="55"/>
    </row>
    <row r="785" spans="4:13" ht="15.75" customHeight="1">
      <c r="D785" s="55"/>
      <c r="E785" s="55"/>
      <c r="F785" s="55"/>
      <c r="H785" s="55"/>
      <c r="I785" s="55"/>
      <c r="J785" s="55"/>
      <c r="K785" s="55"/>
      <c r="L785" s="55"/>
      <c r="M785" s="55"/>
    </row>
    <row r="786" spans="4:13" ht="15.75" customHeight="1">
      <c r="D786" s="55"/>
      <c r="E786" s="55"/>
      <c r="F786" s="55"/>
      <c r="H786" s="55"/>
      <c r="I786" s="55"/>
      <c r="J786" s="55"/>
      <c r="K786" s="55"/>
      <c r="L786" s="55"/>
      <c r="M786" s="55"/>
    </row>
    <row r="787" spans="4:13" ht="15.75" customHeight="1">
      <c r="D787" s="55"/>
      <c r="E787" s="55"/>
      <c r="F787" s="55"/>
      <c r="H787" s="55"/>
      <c r="I787" s="55"/>
      <c r="J787" s="55"/>
      <c r="K787" s="55"/>
      <c r="L787" s="55"/>
      <c r="M787" s="55"/>
    </row>
    <row r="788" spans="4:13" ht="15.75" customHeight="1">
      <c r="D788" s="55"/>
      <c r="E788" s="55"/>
      <c r="F788" s="55"/>
      <c r="H788" s="55"/>
      <c r="I788" s="55"/>
      <c r="J788" s="55"/>
      <c r="K788" s="55"/>
      <c r="L788" s="55"/>
      <c r="M788" s="55"/>
    </row>
    <row r="789" spans="4:13" ht="15.75" customHeight="1">
      <c r="D789" s="55"/>
      <c r="E789" s="55"/>
      <c r="F789" s="55"/>
      <c r="H789" s="55"/>
      <c r="I789" s="55"/>
      <c r="J789" s="55"/>
      <c r="K789" s="55"/>
      <c r="L789" s="55"/>
      <c r="M789" s="55"/>
    </row>
    <row r="790" spans="4:13" ht="15.75" customHeight="1">
      <c r="D790" s="55"/>
      <c r="E790" s="55"/>
      <c r="F790" s="55"/>
      <c r="H790" s="55"/>
      <c r="I790" s="55"/>
      <c r="J790" s="55"/>
      <c r="K790" s="55"/>
      <c r="L790" s="55"/>
      <c r="M790" s="55"/>
    </row>
    <row r="791" spans="4:13" ht="15.75" customHeight="1">
      <c r="D791" s="55"/>
      <c r="E791" s="55"/>
      <c r="F791" s="55"/>
      <c r="H791" s="55"/>
      <c r="I791" s="55"/>
      <c r="J791" s="55"/>
      <c r="K791" s="55"/>
      <c r="L791" s="55"/>
      <c r="M791" s="55"/>
    </row>
    <row r="792" spans="4:13" ht="15.75" customHeight="1">
      <c r="D792" s="55"/>
      <c r="E792" s="55"/>
      <c r="F792" s="55"/>
      <c r="H792" s="55"/>
      <c r="I792" s="55"/>
      <c r="J792" s="55"/>
      <c r="K792" s="55"/>
      <c r="L792" s="55"/>
      <c r="M792" s="55"/>
    </row>
    <row r="793" spans="4:13" ht="15.75" customHeight="1">
      <c r="D793" s="55"/>
      <c r="E793" s="55"/>
      <c r="F793" s="55"/>
      <c r="H793" s="55"/>
      <c r="I793" s="55"/>
      <c r="J793" s="55"/>
      <c r="K793" s="55"/>
      <c r="L793" s="55"/>
      <c r="M793" s="55"/>
    </row>
    <row r="794" spans="4:13" ht="15.75" customHeight="1">
      <c r="D794" s="55"/>
      <c r="E794" s="55"/>
      <c r="F794" s="55"/>
      <c r="H794" s="55"/>
      <c r="I794" s="55"/>
      <c r="J794" s="55"/>
      <c r="K794" s="55"/>
      <c r="L794" s="55"/>
      <c r="M794" s="55"/>
    </row>
    <row r="795" spans="4:13" ht="15.75" customHeight="1">
      <c r="D795" s="55"/>
      <c r="E795" s="55"/>
      <c r="F795" s="55"/>
      <c r="H795" s="55"/>
      <c r="I795" s="55"/>
      <c r="J795" s="55"/>
      <c r="K795" s="55"/>
      <c r="L795" s="55"/>
      <c r="M795" s="55"/>
    </row>
    <row r="796" spans="4:13" ht="15.75" customHeight="1">
      <c r="D796" s="55"/>
      <c r="E796" s="55"/>
      <c r="F796" s="55"/>
      <c r="H796" s="55"/>
      <c r="I796" s="55"/>
      <c r="J796" s="55"/>
      <c r="K796" s="55"/>
      <c r="L796" s="55"/>
      <c r="M796" s="55"/>
    </row>
    <row r="797" spans="4:13" ht="15.75" customHeight="1">
      <c r="D797" s="55"/>
      <c r="E797" s="55"/>
      <c r="F797" s="55"/>
      <c r="H797" s="55"/>
      <c r="I797" s="55"/>
      <c r="J797" s="55"/>
      <c r="K797" s="55"/>
      <c r="L797" s="55"/>
      <c r="M797" s="55"/>
    </row>
    <row r="798" spans="4:13" ht="15.75" customHeight="1">
      <c r="D798" s="55"/>
      <c r="E798" s="55"/>
      <c r="F798" s="55"/>
      <c r="H798" s="55"/>
      <c r="I798" s="55"/>
      <c r="J798" s="55"/>
      <c r="K798" s="55"/>
      <c r="L798" s="55"/>
      <c r="M798" s="55"/>
    </row>
    <row r="799" spans="4:13" ht="15.75" customHeight="1">
      <c r="D799" s="55"/>
      <c r="E799" s="55"/>
      <c r="F799" s="55"/>
      <c r="H799" s="55"/>
      <c r="I799" s="55"/>
      <c r="J799" s="55"/>
      <c r="K799" s="55"/>
      <c r="L799" s="55"/>
      <c r="M799" s="55"/>
    </row>
    <row r="800" spans="4:13" ht="15.75" customHeight="1">
      <c r="D800" s="55"/>
      <c r="E800" s="55"/>
      <c r="F800" s="55"/>
      <c r="H800" s="55"/>
      <c r="I800" s="55"/>
      <c r="J800" s="55"/>
      <c r="K800" s="55"/>
      <c r="L800" s="55"/>
      <c r="M800" s="55"/>
    </row>
    <row r="801" spans="4:13" ht="15.75" customHeight="1">
      <c r="D801" s="55"/>
      <c r="E801" s="55"/>
      <c r="F801" s="55"/>
      <c r="H801" s="55"/>
      <c r="I801" s="55"/>
      <c r="J801" s="55"/>
      <c r="K801" s="55"/>
      <c r="L801" s="55"/>
      <c r="M801" s="55"/>
    </row>
    <row r="802" spans="4:13" ht="15.75" customHeight="1">
      <c r="D802" s="55"/>
      <c r="E802" s="55"/>
      <c r="F802" s="55"/>
      <c r="H802" s="55"/>
      <c r="I802" s="55"/>
      <c r="J802" s="55"/>
      <c r="K802" s="55"/>
      <c r="L802" s="55"/>
      <c r="M802" s="55"/>
    </row>
    <row r="803" spans="4:13" ht="15.75" customHeight="1">
      <c r="D803" s="55"/>
      <c r="E803" s="55"/>
      <c r="F803" s="55"/>
      <c r="H803" s="55"/>
      <c r="I803" s="55"/>
      <c r="J803" s="55"/>
      <c r="K803" s="55"/>
      <c r="L803" s="55"/>
      <c r="M803" s="55"/>
    </row>
    <row r="804" spans="4:13" ht="15.75" customHeight="1">
      <c r="D804" s="55"/>
      <c r="E804" s="55"/>
      <c r="F804" s="55"/>
      <c r="H804" s="55"/>
      <c r="I804" s="55"/>
      <c r="J804" s="55"/>
      <c r="K804" s="55"/>
      <c r="L804" s="55"/>
      <c r="M804" s="55"/>
    </row>
    <row r="805" spans="4:13" ht="15.75" customHeight="1">
      <c r="D805" s="55"/>
      <c r="E805" s="55"/>
      <c r="F805" s="55"/>
      <c r="H805" s="55"/>
      <c r="I805" s="55"/>
      <c r="J805" s="55"/>
      <c r="K805" s="55"/>
      <c r="L805" s="55"/>
      <c r="M805" s="55"/>
    </row>
    <row r="806" spans="4:13" ht="15.75" customHeight="1">
      <c r="D806" s="55"/>
      <c r="E806" s="55"/>
      <c r="F806" s="55"/>
      <c r="H806" s="55"/>
      <c r="I806" s="55"/>
      <c r="J806" s="55"/>
      <c r="K806" s="55"/>
      <c r="L806" s="55"/>
      <c r="M806" s="55"/>
    </row>
    <row r="807" spans="4:13" ht="15.75" customHeight="1">
      <c r="D807" s="55"/>
      <c r="E807" s="55"/>
      <c r="F807" s="55"/>
      <c r="H807" s="55"/>
      <c r="I807" s="55"/>
      <c r="J807" s="55"/>
      <c r="K807" s="55"/>
      <c r="L807" s="55"/>
      <c r="M807" s="55"/>
    </row>
    <row r="808" spans="4:13" ht="15.75" customHeight="1">
      <c r="D808" s="55"/>
      <c r="E808" s="55"/>
      <c r="F808" s="55"/>
      <c r="H808" s="55"/>
      <c r="I808" s="55"/>
      <c r="J808" s="55"/>
      <c r="K808" s="55"/>
      <c r="L808" s="55"/>
      <c r="M808" s="55"/>
    </row>
    <row r="809" spans="4:13" ht="15.75" customHeight="1">
      <c r="D809" s="55"/>
      <c r="E809" s="55"/>
      <c r="F809" s="55"/>
      <c r="H809" s="55"/>
      <c r="I809" s="55"/>
      <c r="J809" s="55"/>
      <c r="K809" s="55"/>
      <c r="L809" s="55"/>
      <c r="M809" s="55"/>
    </row>
    <row r="810" spans="4:13" ht="15.75" customHeight="1">
      <c r="D810" s="55"/>
      <c r="E810" s="55"/>
      <c r="F810" s="55"/>
      <c r="H810" s="55"/>
      <c r="I810" s="55"/>
      <c r="J810" s="55"/>
      <c r="K810" s="55"/>
      <c r="L810" s="55"/>
      <c r="M810" s="55"/>
    </row>
    <row r="811" spans="4:13" ht="15.75" customHeight="1">
      <c r="D811" s="55"/>
      <c r="E811" s="55"/>
      <c r="F811" s="55"/>
      <c r="H811" s="55"/>
      <c r="I811" s="55"/>
      <c r="J811" s="55"/>
      <c r="K811" s="55"/>
      <c r="L811" s="55"/>
      <c r="M811" s="55"/>
    </row>
    <row r="812" spans="4:13" ht="15.75" customHeight="1">
      <c r="D812" s="55"/>
      <c r="E812" s="55"/>
      <c r="F812" s="55"/>
      <c r="H812" s="55"/>
      <c r="I812" s="55"/>
      <c r="J812" s="55"/>
      <c r="K812" s="55"/>
      <c r="L812" s="55"/>
      <c r="M812" s="55"/>
    </row>
    <row r="813" spans="4:13" ht="15.75" customHeight="1">
      <c r="D813" s="55"/>
      <c r="E813" s="55"/>
      <c r="F813" s="55"/>
      <c r="H813" s="55"/>
      <c r="I813" s="55"/>
      <c r="J813" s="55"/>
      <c r="K813" s="55"/>
      <c r="L813" s="55"/>
      <c r="M813" s="55"/>
    </row>
    <row r="814" spans="4:13" ht="15.75" customHeight="1">
      <c r="D814" s="55"/>
      <c r="E814" s="55"/>
      <c r="F814" s="55"/>
      <c r="H814" s="55"/>
      <c r="I814" s="55"/>
      <c r="J814" s="55"/>
      <c r="K814" s="55"/>
      <c r="L814" s="55"/>
      <c r="M814" s="55"/>
    </row>
    <row r="815" spans="4:13" ht="15.75" customHeight="1">
      <c r="D815" s="55"/>
      <c r="E815" s="55"/>
      <c r="F815" s="55"/>
      <c r="H815" s="55"/>
      <c r="I815" s="55"/>
      <c r="J815" s="55"/>
      <c r="K815" s="55"/>
      <c r="L815" s="55"/>
      <c r="M815" s="55"/>
    </row>
    <row r="816" spans="4:13" ht="15.75" customHeight="1">
      <c r="D816" s="55"/>
      <c r="E816" s="55"/>
      <c r="F816" s="55"/>
      <c r="H816" s="55"/>
      <c r="I816" s="55"/>
      <c r="J816" s="55"/>
      <c r="K816" s="55"/>
      <c r="L816" s="55"/>
      <c r="M816" s="55"/>
    </row>
    <row r="817" spans="4:13" ht="15.75" customHeight="1">
      <c r="D817" s="55"/>
      <c r="E817" s="55"/>
      <c r="F817" s="55"/>
      <c r="H817" s="55"/>
      <c r="I817" s="55"/>
      <c r="J817" s="55"/>
      <c r="K817" s="55"/>
      <c r="L817" s="55"/>
      <c r="M817" s="55"/>
    </row>
    <row r="818" spans="4:13" ht="15.75" customHeight="1">
      <c r="D818" s="55"/>
      <c r="E818" s="55"/>
      <c r="F818" s="55"/>
      <c r="H818" s="55"/>
      <c r="I818" s="55"/>
      <c r="J818" s="55"/>
      <c r="K818" s="55"/>
      <c r="L818" s="55"/>
      <c r="M818" s="55"/>
    </row>
    <row r="819" spans="4:13" ht="15.75" customHeight="1">
      <c r="D819" s="55"/>
      <c r="E819" s="55"/>
      <c r="F819" s="55"/>
      <c r="H819" s="55"/>
      <c r="I819" s="55"/>
      <c r="J819" s="55"/>
      <c r="K819" s="55"/>
      <c r="L819" s="55"/>
      <c r="M819" s="55"/>
    </row>
    <row r="820" spans="4:13" ht="15.75" customHeight="1">
      <c r="D820" s="55"/>
      <c r="E820" s="55"/>
      <c r="F820" s="55"/>
      <c r="H820" s="55"/>
      <c r="I820" s="55"/>
      <c r="J820" s="55"/>
      <c r="K820" s="55"/>
      <c r="L820" s="55"/>
      <c r="M820" s="55"/>
    </row>
    <row r="821" spans="4:13" ht="15.75" customHeight="1">
      <c r="D821" s="55"/>
      <c r="E821" s="55"/>
      <c r="F821" s="55"/>
      <c r="H821" s="55"/>
      <c r="I821" s="55"/>
      <c r="J821" s="55"/>
      <c r="K821" s="55"/>
      <c r="L821" s="55"/>
      <c r="M821" s="55"/>
    </row>
    <row r="822" spans="4:13" ht="15.75" customHeight="1">
      <c r="D822" s="55"/>
      <c r="E822" s="55"/>
      <c r="F822" s="55"/>
      <c r="H822" s="55"/>
      <c r="I822" s="55"/>
      <c r="J822" s="55"/>
      <c r="K822" s="55"/>
      <c r="L822" s="55"/>
      <c r="M822" s="55"/>
    </row>
    <row r="823" spans="4:13" ht="15.75" customHeight="1">
      <c r="D823" s="55"/>
      <c r="E823" s="55"/>
      <c r="F823" s="55"/>
      <c r="H823" s="55"/>
      <c r="I823" s="55"/>
      <c r="J823" s="55"/>
      <c r="K823" s="55"/>
      <c r="L823" s="55"/>
      <c r="M823" s="55"/>
    </row>
    <row r="824" spans="4:13" ht="15.75" customHeight="1">
      <c r="D824" s="55"/>
      <c r="E824" s="55"/>
      <c r="F824" s="55"/>
      <c r="H824" s="55"/>
      <c r="I824" s="55"/>
      <c r="J824" s="55"/>
      <c r="K824" s="55"/>
      <c r="L824" s="55"/>
      <c r="M824" s="55"/>
    </row>
    <row r="825" spans="4:13" ht="15.75" customHeight="1">
      <c r="D825" s="55"/>
      <c r="E825" s="55"/>
      <c r="F825" s="55"/>
      <c r="H825" s="55"/>
      <c r="I825" s="55"/>
      <c r="J825" s="55"/>
      <c r="K825" s="55"/>
      <c r="L825" s="55"/>
      <c r="M825" s="55"/>
    </row>
    <row r="826" spans="4:13" ht="15.75" customHeight="1">
      <c r="D826" s="55"/>
      <c r="E826" s="55"/>
      <c r="F826" s="55"/>
      <c r="H826" s="55"/>
      <c r="I826" s="55"/>
      <c r="J826" s="55"/>
      <c r="K826" s="55"/>
      <c r="L826" s="55"/>
      <c r="M826" s="55"/>
    </row>
    <row r="827" spans="4:13" ht="15.75" customHeight="1">
      <c r="D827" s="55"/>
      <c r="E827" s="55"/>
      <c r="F827" s="55"/>
      <c r="H827" s="55"/>
      <c r="I827" s="55"/>
      <c r="J827" s="55"/>
      <c r="K827" s="55"/>
      <c r="L827" s="55"/>
      <c r="M827" s="55"/>
    </row>
    <row r="828" spans="4:13" ht="15.75" customHeight="1">
      <c r="D828" s="55"/>
      <c r="E828" s="55"/>
      <c r="F828" s="55"/>
      <c r="H828" s="55"/>
      <c r="I828" s="55"/>
      <c r="J828" s="55"/>
      <c r="K828" s="55"/>
      <c r="L828" s="55"/>
      <c r="M828" s="55"/>
    </row>
    <row r="829" spans="4:13" ht="15.75" customHeight="1">
      <c r="D829" s="55"/>
      <c r="E829" s="55"/>
      <c r="F829" s="55"/>
      <c r="H829" s="55"/>
      <c r="I829" s="55"/>
      <c r="J829" s="55"/>
      <c r="K829" s="55"/>
      <c r="L829" s="55"/>
      <c r="M829" s="55"/>
    </row>
    <row r="830" spans="4:13" ht="15.75" customHeight="1">
      <c r="D830" s="55"/>
      <c r="E830" s="55"/>
      <c r="F830" s="55"/>
      <c r="H830" s="55"/>
      <c r="I830" s="55"/>
      <c r="J830" s="55"/>
      <c r="K830" s="55"/>
      <c r="L830" s="55"/>
      <c r="M830" s="55"/>
    </row>
    <row r="831" spans="4:13" ht="15.75" customHeight="1">
      <c r="D831" s="55"/>
      <c r="E831" s="55"/>
      <c r="F831" s="55"/>
      <c r="H831" s="55"/>
      <c r="I831" s="55"/>
      <c r="J831" s="55"/>
      <c r="K831" s="55"/>
      <c r="L831" s="55"/>
      <c r="M831" s="55"/>
    </row>
    <row r="832" spans="4:13" ht="15.75" customHeight="1">
      <c r="D832" s="55"/>
      <c r="E832" s="55"/>
      <c r="F832" s="55"/>
      <c r="H832" s="55"/>
      <c r="I832" s="55"/>
      <c r="J832" s="55"/>
      <c r="K832" s="55"/>
      <c r="L832" s="55"/>
      <c r="M832" s="55"/>
    </row>
    <row r="833" spans="4:13" ht="15.75" customHeight="1">
      <c r="D833" s="55"/>
      <c r="E833" s="55"/>
      <c r="F833" s="55"/>
      <c r="H833" s="55"/>
      <c r="I833" s="55"/>
      <c r="J833" s="55"/>
      <c r="K833" s="55"/>
      <c r="L833" s="55"/>
      <c r="M833" s="55"/>
    </row>
    <row r="834" spans="4:13" ht="15.75" customHeight="1">
      <c r="D834" s="55"/>
      <c r="E834" s="55"/>
      <c r="F834" s="55"/>
      <c r="H834" s="55"/>
      <c r="I834" s="55"/>
      <c r="J834" s="55"/>
      <c r="K834" s="55"/>
      <c r="L834" s="55"/>
      <c r="M834" s="55"/>
    </row>
    <row r="835" spans="4:13" ht="15.75" customHeight="1">
      <c r="D835" s="55"/>
      <c r="E835" s="55"/>
      <c r="F835" s="55"/>
      <c r="H835" s="55"/>
      <c r="I835" s="55"/>
      <c r="J835" s="55"/>
      <c r="K835" s="55"/>
      <c r="L835" s="55"/>
      <c r="M835" s="55"/>
    </row>
    <row r="836" spans="4:13" ht="15.75" customHeight="1">
      <c r="D836" s="55"/>
      <c r="E836" s="55"/>
      <c r="F836" s="55"/>
      <c r="H836" s="55"/>
      <c r="I836" s="55"/>
      <c r="J836" s="55"/>
      <c r="K836" s="55"/>
      <c r="L836" s="55"/>
      <c r="M836" s="55"/>
    </row>
    <row r="837" spans="4:13" ht="15.75" customHeight="1">
      <c r="D837" s="55"/>
      <c r="E837" s="55"/>
      <c r="F837" s="55"/>
      <c r="H837" s="55"/>
      <c r="I837" s="55"/>
      <c r="J837" s="55"/>
      <c r="K837" s="55"/>
      <c r="L837" s="55"/>
      <c r="M837" s="55"/>
    </row>
    <row r="838" spans="4:13" ht="15.75" customHeight="1">
      <c r="D838" s="55"/>
      <c r="E838" s="55"/>
      <c r="F838" s="55"/>
      <c r="H838" s="55"/>
      <c r="I838" s="55"/>
      <c r="J838" s="55"/>
      <c r="K838" s="55"/>
      <c r="L838" s="55"/>
      <c r="M838" s="55"/>
    </row>
    <row r="839" spans="4:13" ht="15.75" customHeight="1">
      <c r="D839" s="55"/>
      <c r="E839" s="55"/>
      <c r="F839" s="55"/>
      <c r="H839" s="55"/>
      <c r="I839" s="55"/>
      <c r="J839" s="55"/>
      <c r="K839" s="55"/>
      <c r="L839" s="55"/>
      <c r="M839" s="55"/>
    </row>
    <row r="840" spans="4:13" ht="15.75" customHeight="1">
      <c r="D840" s="55"/>
      <c r="E840" s="55"/>
      <c r="F840" s="55"/>
      <c r="H840" s="55"/>
      <c r="I840" s="55"/>
      <c r="J840" s="55"/>
      <c r="K840" s="55"/>
      <c r="L840" s="55"/>
      <c r="M840" s="55"/>
    </row>
    <row r="841" spans="4:13" ht="15.75" customHeight="1">
      <c r="D841" s="55"/>
      <c r="E841" s="55"/>
      <c r="F841" s="55"/>
      <c r="H841" s="55"/>
      <c r="I841" s="55"/>
      <c r="J841" s="55"/>
      <c r="K841" s="55"/>
      <c r="L841" s="55"/>
      <c r="M841" s="55"/>
    </row>
    <row r="842" spans="4:13" ht="15.75" customHeight="1">
      <c r="D842" s="55"/>
      <c r="E842" s="55"/>
      <c r="F842" s="55"/>
      <c r="H842" s="55"/>
      <c r="I842" s="55"/>
      <c r="J842" s="55"/>
      <c r="K842" s="55"/>
      <c r="L842" s="55"/>
      <c r="M842" s="55"/>
    </row>
    <row r="843" spans="4:13" ht="15.75" customHeight="1">
      <c r="D843" s="55"/>
      <c r="E843" s="55"/>
      <c r="F843" s="55"/>
      <c r="H843" s="55"/>
      <c r="I843" s="55"/>
      <c r="J843" s="55"/>
      <c r="K843" s="55"/>
      <c r="L843" s="55"/>
      <c r="M843" s="55"/>
    </row>
    <row r="844" spans="4:13" ht="15.75" customHeight="1">
      <c r="D844" s="55"/>
      <c r="E844" s="55"/>
      <c r="F844" s="55"/>
      <c r="H844" s="55"/>
      <c r="I844" s="55"/>
      <c r="J844" s="55"/>
      <c r="K844" s="55"/>
      <c r="L844" s="55"/>
      <c r="M844" s="55"/>
    </row>
    <row r="845" spans="4:13" ht="15.75" customHeight="1">
      <c r="D845" s="55"/>
      <c r="E845" s="55"/>
      <c r="F845" s="55"/>
      <c r="H845" s="55"/>
      <c r="I845" s="55"/>
      <c r="J845" s="55"/>
      <c r="K845" s="55"/>
      <c r="L845" s="55"/>
      <c r="M845" s="55"/>
    </row>
    <row r="846" spans="4:13" ht="15.75" customHeight="1">
      <c r="D846" s="55"/>
      <c r="E846" s="55"/>
      <c r="F846" s="55"/>
      <c r="H846" s="55"/>
      <c r="I846" s="55"/>
      <c r="J846" s="55"/>
      <c r="K846" s="55"/>
      <c r="L846" s="55"/>
      <c r="M846" s="55"/>
    </row>
    <row r="847" spans="4:13" ht="15.75" customHeight="1">
      <c r="D847" s="55"/>
      <c r="E847" s="55"/>
      <c r="F847" s="55"/>
      <c r="H847" s="55"/>
      <c r="I847" s="55"/>
      <c r="J847" s="55"/>
      <c r="K847" s="55"/>
      <c r="L847" s="55"/>
      <c r="M847" s="55"/>
    </row>
    <row r="848" spans="4:13" ht="15.75" customHeight="1">
      <c r="D848" s="55"/>
      <c r="E848" s="55"/>
      <c r="F848" s="55"/>
      <c r="H848" s="55"/>
      <c r="I848" s="55"/>
      <c r="J848" s="55"/>
      <c r="K848" s="55"/>
      <c r="L848" s="55"/>
      <c r="M848" s="55"/>
    </row>
    <row r="849" spans="4:13" ht="15.75" customHeight="1">
      <c r="D849" s="55"/>
      <c r="E849" s="55"/>
      <c r="F849" s="55"/>
      <c r="H849" s="55"/>
      <c r="I849" s="55"/>
      <c r="J849" s="55"/>
      <c r="K849" s="55"/>
      <c r="L849" s="55"/>
      <c r="M849" s="55"/>
    </row>
    <row r="850" spans="4:13" ht="15.75" customHeight="1">
      <c r="D850" s="55"/>
      <c r="E850" s="55"/>
      <c r="F850" s="55"/>
      <c r="H850" s="55"/>
      <c r="I850" s="55"/>
      <c r="J850" s="55"/>
      <c r="K850" s="55"/>
      <c r="L850" s="55"/>
      <c r="M850" s="55"/>
    </row>
    <row r="851" spans="4:13" ht="15.75" customHeight="1">
      <c r="D851" s="55"/>
      <c r="E851" s="55"/>
      <c r="F851" s="55"/>
      <c r="H851" s="55"/>
      <c r="I851" s="55"/>
      <c r="J851" s="55"/>
      <c r="K851" s="55"/>
      <c r="L851" s="55"/>
      <c r="M851" s="55"/>
    </row>
    <row r="852" spans="4:13" ht="15.75" customHeight="1">
      <c r="D852" s="55"/>
      <c r="E852" s="55"/>
      <c r="F852" s="55"/>
      <c r="H852" s="55"/>
      <c r="I852" s="55"/>
      <c r="J852" s="55"/>
      <c r="K852" s="55"/>
      <c r="L852" s="55"/>
      <c r="M852" s="55"/>
    </row>
    <row r="853" spans="4:13" ht="15.75" customHeight="1">
      <c r="D853" s="55"/>
      <c r="E853" s="55"/>
      <c r="F853" s="55"/>
      <c r="H853" s="55"/>
      <c r="I853" s="55"/>
      <c r="J853" s="55"/>
      <c r="K853" s="55"/>
      <c r="L853" s="55"/>
      <c r="M853" s="55"/>
    </row>
    <row r="854" spans="4:13" ht="15.75" customHeight="1">
      <c r="D854" s="55"/>
      <c r="E854" s="55"/>
      <c r="F854" s="55"/>
      <c r="H854" s="55"/>
      <c r="I854" s="55"/>
      <c r="J854" s="55"/>
      <c r="K854" s="55"/>
      <c r="L854" s="55"/>
      <c r="M854" s="55"/>
    </row>
    <row r="855" spans="4:13" ht="15.75" customHeight="1">
      <c r="D855" s="55"/>
      <c r="E855" s="55"/>
      <c r="F855" s="55"/>
      <c r="H855" s="55"/>
      <c r="I855" s="55"/>
      <c r="J855" s="55"/>
      <c r="K855" s="55"/>
      <c r="L855" s="55"/>
      <c r="M855" s="55"/>
    </row>
    <row r="856" spans="4:13" ht="15.75" customHeight="1">
      <c r="D856" s="55"/>
      <c r="E856" s="55"/>
      <c r="F856" s="55"/>
      <c r="H856" s="55"/>
      <c r="I856" s="55"/>
      <c r="J856" s="55"/>
      <c r="K856" s="55"/>
      <c r="L856" s="55"/>
      <c r="M856" s="55"/>
    </row>
    <row r="857" spans="4:13" ht="15.75" customHeight="1">
      <c r="D857" s="55"/>
      <c r="E857" s="55"/>
      <c r="F857" s="55"/>
      <c r="H857" s="55"/>
      <c r="I857" s="55"/>
      <c r="J857" s="55"/>
      <c r="K857" s="55"/>
      <c r="L857" s="55"/>
      <c r="M857" s="55"/>
    </row>
    <row r="858" spans="4:13" ht="15.75" customHeight="1">
      <c r="D858" s="55"/>
      <c r="E858" s="55"/>
      <c r="F858" s="55"/>
      <c r="H858" s="55"/>
      <c r="I858" s="55"/>
      <c r="J858" s="55"/>
      <c r="K858" s="55"/>
      <c r="L858" s="55"/>
      <c r="M858" s="55"/>
    </row>
    <row r="859" spans="4:13" ht="15.75" customHeight="1">
      <c r="D859" s="55"/>
      <c r="E859" s="55"/>
      <c r="F859" s="55"/>
      <c r="H859" s="55"/>
      <c r="I859" s="55"/>
      <c r="J859" s="55"/>
      <c r="K859" s="55"/>
      <c r="L859" s="55"/>
      <c r="M859" s="55"/>
    </row>
    <row r="860" spans="4:13" ht="15.75" customHeight="1">
      <c r="D860" s="55"/>
      <c r="E860" s="55"/>
      <c r="F860" s="55"/>
      <c r="H860" s="55"/>
      <c r="I860" s="55"/>
      <c r="J860" s="55"/>
      <c r="K860" s="55"/>
      <c r="L860" s="55"/>
      <c r="M860" s="55"/>
    </row>
    <row r="861" spans="4:13" ht="15.75" customHeight="1">
      <c r="D861" s="55"/>
      <c r="E861" s="55"/>
      <c r="F861" s="55"/>
      <c r="H861" s="55"/>
      <c r="I861" s="55"/>
      <c r="J861" s="55"/>
      <c r="K861" s="55"/>
      <c r="L861" s="55"/>
      <c r="M861" s="55"/>
    </row>
    <row r="862" spans="4:13" ht="15.75" customHeight="1">
      <c r="D862" s="55"/>
      <c r="E862" s="55"/>
      <c r="F862" s="55"/>
      <c r="H862" s="55"/>
      <c r="I862" s="55"/>
      <c r="J862" s="55"/>
      <c r="K862" s="55"/>
      <c r="L862" s="55"/>
      <c r="M862" s="55"/>
    </row>
    <row r="863" spans="4:13" ht="15.75" customHeight="1">
      <c r="D863" s="55"/>
      <c r="E863" s="55"/>
      <c r="F863" s="55"/>
      <c r="H863" s="55"/>
      <c r="I863" s="55"/>
      <c r="J863" s="55"/>
      <c r="K863" s="55"/>
      <c r="L863" s="55"/>
      <c r="M863" s="55"/>
    </row>
    <row r="864" spans="4:13" ht="15.75" customHeight="1">
      <c r="D864" s="55"/>
      <c r="E864" s="55"/>
      <c r="F864" s="55"/>
      <c r="H864" s="55"/>
      <c r="I864" s="55"/>
      <c r="J864" s="55"/>
      <c r="K864" s="55"/>
      <c r="L864" s="55"/>
      <c r="M864" s="55"/>
    </row>
    <row r="865" spans="4:13" ht="15.75" customHeight="1">
      <c r="D865" s="55"/>
      <c r="E865" s="55"/>
      <c r="F865" s="55"/>
      <c r="H865" s="55"/>
      <c r="I865" s="55"/>
      <c r="J865" s="55"/>
      <c r="K865" s="55"/>
      <c r="L865" s="55"/>
      <c r="M865" s="55"/>
    </row>
    <row r="866" spans="4:13" ht="15.75" customHeight="1">
      <c r="D866" s="55"/>
      <c r="E866" s="55"/>
      <c r="F866" s="55"/>
      <c r="H866" s="55"/>
      <c r="I866" s="55"/>
      <c r="J866" s="55"/>
      <c r="K866" s="55"/>
      <c r="L866" s="55"/>
      <c r="M866" s="55"/>
    </row>
    <row r="867" spans="4:13" ht="15.75" customHeight="1">
      <c r="D867" s="55"/>
      <c r="E867" s="55"/>
      <c r="F867" s="55"/>
      <c r="H867" s="55"/>
      <c r="I867" s="55"/>
      <c r="J867" s="55"/>
      <c r="K867" s="55"/>
      <c r="L867" s="55"/>
      <c r="M867" s="55"/>
    </row>
    <row r="868" spans="4:13" ht="15.75" customHeight="1">
      <c r="D868" s="55"/>
      <c r="E868" s="55"/>
      <c r="F868" s="55"/>
      <c r="H868" s="55"/>
      <c r="I868" s="55"/>
      <c r="J868" s="55"/>
      <c r="K868" s="55"/>
      <c r="L868" s="55"/>
      <c r="M868" s="55"/>
    </row>
    <row r="869" spans="4:13" ht="15.75" customHeight="1">
      <c r="D869" s="55"/>
      <c r="E869" s="55"/>
      <c r="F869" s="55"/>
      <c r="H869" s="55"/>
      <c r="I869" s="55"/>
      <c r="J869" s="55"/>
      <c r="K869" s="55"/>
      <c r="L869" s="55"/>
      <c r="M869" s="55"/>
    </row>
    <row r="870" spans="4:13" ht="15.75" customHeight="1">
      <c r="D870" s="55"/>
      <c r="E870" s="55"/>
      <c r="F870" s="55"/>
      <c r="H870" s="55"/>
      <c r="I870" s="55"/>
      <c r="J870" s="55"/>
      <c r="K870" s="55"/>
      <c r="L870" s="55"/>
      <c r="M870" s="55"/>
    </row>
    <row r="871" spans="4:13" ht="15.75" customHeight="1">
      <c r="D871" s="55"/>
      <c r="E871" s="55"/>
      <c r="F871" s="55"/>
      <c r="H871" s="55"/>
      <c r="I871" s="55"/>
      <c r="J871" s="55"/>
      <c r="K871" s="55"/>
      <c r="L871" s="55"/>
      <c r="M871" s="55"/>
    </row>
    <row r="872" spans="4:13" ht="15.75" customHeight="1">
      <c r="D872" s="55"/>
      <c r="E872" s="55"/>
      <c r="F872" s="55"/>
      <c r="H872" s="55"/>
      <c r="I872" s="55"/>
      <c r="J872" s="55"/>
      <c r="K872" s="55"/>
      <c r="L872" s="55"/>
      <c r="M872" s="55"/>
    </row>
    <row r="873" spans="4:13" ht="15.75" customHeight="1">
      <c r="D873" s="55"/>
      <c r="E873" s="55"/>
      <c r="F873" s="55"/>
      <c r="H873" s="55"/>
      <c r="I873" s="55"/>
      <c r="J873" s="55"/>
      <c r="K873" s="55"/>
      <c r="L873" s="55"/>
      <c r="M873" s="55"/>
    </row>
    <row r="874" spans="4:13" ht="15.75" customHeight="1">
      <c r="D874" s="55"/>
      <c r="E874" s="55"/>
      <c r="F874" s="55"/>
      <c r="H874" s="55"/>
      <c r="I874" s="55"/>
      <c r="J874" s="55"/>
      <c r="K874" s="55"/>
      <c r="L874" s="55"/>
      <c r="M874" s="55"/>
    </row>
    <row r="875" spans="4:13" ht="15.75" customHeight="1">
      <c r="D875" s="55"/>
      <c r="E875" s="55"/>
      <c r="F875" s="55"/>
      <c r="H875" s="55"/>
      <c r="I875" s="55"/>
      <c r="J875" s="55"/>
      <c r="K875" s="55"/>
      <c r="L875" s="55"/>
      <c r="M875" s="55"/>
    </row>
    <row r="876" spans="4:13" ht="15.75" customHeight="1">
      <c r="D876" s="55"/>
      <c r="E876" s="55"/>
      <c r="F876" s="55"/>
      <c r="H876" s="55"/>
      <c r="I876" s="55"/>
      <c r="J876" s="55"/>
      <c r="K876" s="55"/>
      <c r="L876" s="55"/>
      <c r="M876" s="55"/>
    </row>
    <row r="877" spans="4:13" ht="15.75" customHeight="1">
      <c r="D877" s="55"/>
      <c r="E877" s="55"/>
      <c r="F877" s="55"/>
      <c r="H877" s="55"/>
      <c r="I877" s="55"/>
      <c r="J877" s="55"/>
      <c r="K877" s="55"/>
      <c r="L877" s="55"/>
      <c r="M877" s="55"/>
    </row>
    <row r="878" spans="4:13" ht="15.75" customHeight="1">
      <c r="D878" s="55"/>
      <c r="E878" s="55"/>
      <c r="F878" s="55"/>
      <c r="H878" s="55"/>
      <c r="I878" s="55"/>
      <c r="J878" s="55"/>
      <c r="K878" s="55"/>
      <c r="L878" s="55"/>
      <c r="M878" s="55"/>
    </row>
    <row r="879" spans="4:13" ht="15.75" customHeight="1">
      <c r="D879" s="55"/>
      <c r="E879" s="55"/>
      <c r="F879" s="55"/>
      <c r="H879" s="55"/>
      <c r="I879" s="55"/>
      <c r="J879" s="55"/>
      <c r="K879" s="55"/>
      <c r="L879" s="55"/>
      <c r="M879" s="55"/>
    </row>
    <row r="880" spans="4:13" ht="15.75" customHeight="1">
      <c r="D880" s="55"/>
      <c r="E880" s="55"/>
      <c r="F880" s="55"/>
      <c r="H880" s="55"/>
      <c r="I880" s="55"/>
      <c r="J880" s="55"/>
      <c r="K880" s="55"/>
      <c r="L880" s="55"/>
      <c r="M880" s="55"/>
    </row>
    <row r="881" spans="4:13" ht="15.75" customHeight="1">
      <c r="D881" s="55"/>
      <c r="E881" s="55"/>
      <c r="F881" s="55"/>
      <c r="H881" s="55"/>
      <c r="I881" s="55"/>
      <c r="J881" s="55"/>
      <c r="K881" s="55"/>
      <c r="L881" s="55"/>
      <c r="M881" s="55"/>
    </row>
    <row r="882" spans="4:13" ht="15.75" customHeight="1">
      <c r="D882" s="55"/>
      <c r="E882" s="55"/>
      <c r="F882" s="55"/>
      <c r="H882" s="55"/>
      <c r="I882" s="55"/>
      <c r="J882" s="55"/>
      <c r="K882" s="55"/>
      <c r="L882" s="55"/>
      <c r="M882" s="55"/>
    </row>
    <row r="883" spans="4:13" ht="15.75" customHeight="1">
      <c r="D883" s="55"/>
      <c r="E883" s="55"/>
      <c r="F883" s="55"/>
      <c r="H883" s="55"/>
      <c r="I883" s="55"/>
      <c r="J883" s="55"/>
      <c r="K883" s="55"/>
      <c r="L883" s="55"/>
      <c r="M883" s="55"/>
    </row>
    <row r="884" spans="4:13" ht="15.75" customHeight="1">
      <c r="D884" s="55"/>
      <c r="E884" s="55"/>
      <c r="F884" s="55"/>
      <c r="H884" s="55"/>
      <c r="I884" s="55"/>
      <c r="J884" s="55"/>
      <c r="K884" s="55"/>
      <c r="L884" s="55"/>
      <c r="M884" s="55"/>
    </row>
    <row r="885" spans="4:13" ht="15.75" customHeight="1">
      <c r="D885" s="55"/>
      <c r="E885" s="55"/>
      <c r="F885" s="55"/>
      <c r="H885" s="55"/>
      <c r="I885" s="55"/>
      <c r="J885" s="55"/>
      <c r="K885" s="55"/>
      <c r="L885" s="55"/>
      <c r="M885" s="55"/>
    </row>
    <row r="886" spans="4:13" ht="15.75" customHeight="1">
      <c r="D886" s="55"/>
      <c r="E886" s="55"/>
      <c r="F886" s="55"/>
      <c r="H886" s="55"/>
      <c r="I886" s="55"/>
      <c r="J886" s="55"/>
      <c r="K886" s="55"/>
      <c r="L886" s="55"/>
      <c r="M886" s="55"/>
    </row>
    <row r="887" spans="4:13" ht="15.75" customHeight="1">
      <c r="D887" s="55"/>
      <c r="E887" s="55"/>
      <c r="F887" s="55"/>
      <c r="H887" s="55"/>
      <c r="I887" s="55"/>
      <c r="J887" s="55"/>
      <c r="K887" s="55"/>
      <c r="L887" s="55"/>
      <c r="M887" s="55"/>
    </row>
    <row r="888" spans="4:13" ht="15.75" customHeight="1">
      <c r="D888" s="55"/>
      <c r="E888" s="55"/>
      <c r="F888" s="55"/>
      <c r="H888" s="55"/>
      <c r="I888" s="55"/>
      <c r="J888" s="55"/>
      <c r="K888" s="55"/>
      <c r="L888" s="55"/>
      <c r="M888" s="55"/>
    </row>
    <row r="889" spans="4:13" ht="15.75" customHeight="1">
      <c r="D889" s="55"/>
      <c r="E889" s="55"/>
      <c r="F889" s="55"/>
      <c r="H889" s="55"/>
      <c r="I889" s="55"/>
      <c r="J889" s="55"/>
      <c r="K889" s="55"/>
      <c r="L889" s="55"/>
      <c r="M889" s="55"/>
    </row>
    <row r="890" spans="4:13" ht="15.75" customHeight="1">
      <c r="D890" s="55"/>
      <c r="E890" s="55"/>
      <c r="F890" s="55"/>
      <c r="H890" s="55"/>
      <c r="I890" s="55"/>
      <c r="J890" s="55"/>
      <c r="K890" s="55"/>
      <c r="L890" s="55"/>
      <c r="M890" s="55"/>
    </row>
    <row r="891" spans="4:13" ht="15.75" customHeight="1">
      <c r="D891" s="55"/>
      <c r="E891" s="55"/>
      <c r="F891" s="55"/>
      <c r="H891" s="55"/>
      <c r="I891" s="55"/>
      <c r="J891" s="55"/>
      <c r="K891" s="55"/>
      <c r="L891" s="55"/>
      <c r="M891" s="55"/>
    </row>
    <row r="892" spans="4:13" ht="15.75" customHeight="1">
      <c r="D892" s="55"/>
      <c r="E892" s="55"/>
      <c r="F892" s="55"/>
      <c r="H892" s="55"/>
      <c r="I892" s="55"/>
      <c r="J892" s="55"/>
      <c r="K892" s="55"/>
      <c r="L892" s="55"/>
      <c r="M892" s="55"/>
    </row>
    <row r="893" spans="4:13" ht="15.75" customHeight="1">
      <c r="D893" s="55"/>
      <c r="E893" s="55"/>
      <c r="F893" s="55"/>
      <c r="H893" s="55"/>
      <c r="I893" s="55"/>
      <c r="J893" s="55"/>
      <c r="K893" s="55"/>
      <c r="L893" s="55"/>
      <c r="M893" s="55"/>
    </row>
    <row r="894" spans="4:13" ht="15.75" customHeight="1">
      <c r="D894" s="55"/>
      <c r="E894" s="55"/>
      <c r="F894" s="55"/>
      <c r="H894" s="55"/>
      <c r="I894" s="55"/>
      <c r="J894" s="55"/>
      <c r="K894" s="55"/>
      <c r="L894" s="55"/>
      <c r="M894" s="55"/>
    </row>
    <row r="895" spans="4:13" ht="15.75" customHeight="1">
      <c r="D895" s="55"/>
      <c r="E895" s="55"/>
      <c r="F895" s="55"/>
      <c r="H895" s="55"/>
      <c r="I895" s="55"/>
      <c r="J895" s="55"/>
      <c r="K895" s="55"/>
      <c r="L895" s="55"/>
      <c r="M895" s="55"/>
    </row>
    <row r="896" spans="4:13" ht="15.75" customHeight="1">
      <c r="D896" s="55"/>
      <c r="E896" s="55"/>
      <c r="F896" s="55"/>
      <c r="H896" s="55"/>
      <c r="I896" s="55"/>
      <c r="J896" s="55"/>
      <c r="K896" s="55"/>
      <c r="L896" s="55"/>
      <c r="M896" s="55"/>
    </row>
    <row r="897" spans="4:13" ht="15.75" customHeight="1">
      <c r="D897" s="55"/>
      <c r="E897" s="55"/>
      <c r="F897" s="55"/>
      <c r="H897" s="55"/>
      <c r="I897" s="55"/>
      <c r="J897" s="55"/>
      <c r="K897" s="55"/>
      <c r="L897" s="55"/>
      <c r="M897" s="55"/>
    </row>
    <row r="898" spans="4:13" ht="15.75" customHeight="1">
      <c r="D898" s="55"/>
      <c r="E898" s="55"/>
      <c r="F898" s="55"/>
      <c r="H898" s="55"/>
      <c r="I898" s="55"/>
      <c r="J898" s="55"/>
      <c r="K898" s="55"/>
      <c r="L898" s="55"/>
      <c r="M898" s="55"/>
    </row>
    <row r="899" spans="4:13" ht="15.75" customHeight="1">
      <c r="D899" s="55"/>
      <c r="E899" s="55"/>
      <c r="F899" s="55"/>
      <c r="H899" s="55"/>
      <c r="I899" s="55"/>
      <c r="J899" s="55"/>
      <c r="K899" s="55"/>
      <c r="L899" s="55"/>
      <c r="M899" s="55"/>
    </row>
    <row r="900" spans="4:13" ht="15.75" customHeight="1">
      <c r="D900" s="55"/>
      <c r="E900" s="55"/>
      <c r="F900" s="55"/>
      <c r="H900" s="55"/>
      <c r="I900" s="55"/>
      <c r="J900" s="55"/>
      <c r="K900" s="55"/>
      <c r="L900" s="55"/>
      <c r="M900" s="55"/>
    </row>
    <row r="901" spans="4:13" ht="15.75" customHeight="1">
      <c r="D901" s="55"/>
      <c r="E901" s="55"/>
      <c r="F901" s="55"/>
      <c r="H901" s="55"/>
      <c r="I901" s="55"/>
      <c r="J901" s="55"/>
      <c r="K901" s="55"/>
      <c r="L901" s="55"/>
      <c r="M901" s="55"/>
    </row>
    <row r="902" spans="4:13" ht="15.75" customHeight="1">
      <c r="D902" s="55"/>
      <c r="E902" s="55"/>
      <c r="F902" s="55"/>
      <c r="H902" s="55"/>
      <c r="I902" s="55"/>
      <c r="J902" s="55"/>
      <c r="K902" s="55"/>
      <c r="L902" s="55"/>
      <c r="M902" s="55"/>
    </row>
    <row r="903" spans="4:13" ht="15.75" customHeight="1">
      <c r="D903" s="55"/>
      <c r="E903" s="55"/>
      <c r="F903" s="55"/>
      <c r="H903" s="55"/>
      <c r="I903" s="55"/>
      <c r="J903" s="55"/>
      <c r="K903" s="55"/>
      <c r="L903" s="55"/>
      <c r="M903" s="55"/>
    </row>
    <row r="904" spans="4:13" ht="15.75" customHeight="1">
      <c r="D904" s="55"/>
      <c r="E904" s="55"/>
      <c r="F904" s="55"/>
      <c r="H904" s="55"/>
      <c r="I904" s="55"/>
      <c r="J904" s="55"/>
      <c r="K904" s="55"/>
      <c r="L904" s="55"/>
      <c r="M904" s="55"/>
    </row>
    <row r="905" spans="4:13" ht="15.75" customHeight="1">
      <c r="D905" s="55"/>
      <c r="E905" s="55"/>
      <c r="F905" s="55"/>
      <c r="H905" s="55"/>
      <c r="I905" s="55"/>
      <c r="J905" s="55"/>
      <c r="K905" s="55"/>
      <c r="L905" s="55"/>
      <c r="M905" s="55"/>
    </row>
    <row r="906" spans="4:13" ht="15.75" customHeight="1">
      <c r="D906" s="55"/>
      <c r="E906" s="55"/>
      <c r="F906" s="55"/>
      <c r="H906" s="55"/>
      <c r="I906" s="55"/>
      <c r="J906" s="55"/>
      <c r="K906" s="55"/>
      <c r="L906" s="55"/>
      <c r="M906" s="55"/>
    </row>
    <row r="907" spans="4:13" ht="15.75" customHeight="1">
      <c r="D907" s="55"/>
      <c r="E907" s="55"/>
      <c r="F907" s="55"/>
      <c r="H907" s="55"/>
      <c r="I907" s="55"/>
      <c r="J907" s="55"/>
      <c r="K907" s="55"/>
      <c r="L907" s="55"/>
      <c r="M907" s="55"/>
    </row>
    <row r="908" spans="4:13" ht="15.75" customHeight="1">
      <c r="D908" s="55"/>
      <c r="E908" s="55"/>
      <c r="F908" s="55"/>
      <c r="H908" s="55"/>
      <c r="I908" s="55"/>
      <c r="J908" s="55"/>
      <c r="K908" s="55"/>
      <c r="L908" s="55"/>
      <c r="M908" s="55"/>
    </row>
    <row r="909" spans="4:13" ht="15.75" customHeight="1">
      <c r="D909" s="55"/>
      <c r="E909" s="55"/>
      <c r="F909" s="55"/>
      <c r="H909" s="55"/>
      <c r="I909" s="55"/>
      <c r="J909" s="55"/>
      <c r="K909" s="55"/>
      <c r="L909" s="55"/>
      <c r="M909" s="55"/>
    </row>
    <row r="910" spans="4:13" ht="15.75" customHeight="1">
      <c r="D910" s="55"/>
      <c r="E910" s="55"/>
      <c r="F910" s="55"/>
      <c r="H910" s="55"/>
      <c r="I910" s="55"/>
      <c r="J910" s="55"/>
      <c r="K910" s="55"/>
      <c r="L910" s="55"/>
      <c r="M910" s="55"/>
    </row>
    <row r="911" spans="4:13" ht="15.75" customHeight="1">
      <c r="D911" s="55"/>
      <c r="E911" s="55"/>
      <c r="F911" s="55"/>
      <c r="H911" s="55"/>
      <c r="I911" s="55"/>
      <c r="J911" s="55"/>
      <c r="K911" s="55"/>
      <c r="L911" s="55"/>
      <c r="M911" s="55"/>
    </row>
    <row r="912" spans="4:13" ht="15.75" customHeight="1">
      <c r="D912" s="55"/>
      <c r="E912" s="55"/>
      <c r="F912" s="55"/>
      <c r="H912" s="55"/>
      <c r="I912" s="55"/>
      <c r="J912" s="55"/>
      <c r="K912" s="55"/>
      <c r="L912" s="55"/>
      <c r="M912" s="55"/>
    </row>
    <row r="913" spans="4:13" ht="15.75" customHeight="1">
      <c r="D913" s="55"/>
      <c r="E913" s="55"/>
      <c r="F913" s="55"/>
      <c r="H913" s="55"/>
      <c r="I913" s="55"/>
      <c r="J913" s="55"/>
      <c r="K913" s="55"/>
      <c r="L913" s="55"/>
      <c r="M913" s="55"/>
    </row>
    <row r="914" spans="4:13" ht="15.75" customHeight="1">
      <c r="D914" s="55"/>
      <c r="E914" s="55"/>
      <c r="F914" s="55"/>
      <c r="H914" s="55"/>
      <c r="I914" s="55"/>
      <c r="J914" s="55"/>
      <c r="K914" s="55"/>
      <c r="L914" s="55"/>
      <c r="M914" s="55"/>
    </row>
    <row r="915" spans="4:13" ht="15.75" customHeight="1">
      <c r="D915" s="55"/>
      <c r="E915" s="55"/>
      <c r="F915" s="55"/>
      <c r="H915" s="55"/>
      <c r="I915" s="55"/>
      <c r="J915" s="55"/>
      <c r="K915" s="55"/>
      <c r="L915" s="55"/>
      <c r="M915" s="55"/>
    </row>
    <row r="916" spans="4:13" ht="15.75" customHeight="1">
      <c r="D916" s="55"/>
      <c r="E916" s="55"/>
      <c r="F916" s="55"/>
      <c r="H916" s="55"/>
      <c r="I916" s="55"/>
      <c r="J916" s="55"/>
      <c r="K916" s="55"/>
      <c r="L916" s="55"/>
      <c r="M916" s="55"/>
    </row>
    <row r="917" spans="4:13" ht="15.75" customHeight="1">
      <c r="D917" s="55"/>
      <c r="E917" s="55"/>
      <c r="F917" s="55"/>
      <c r="H917" s="55"/>
      <c r="I917" s="55"/>
      <c r="J917" s="55"/>
      <c r="K917" s="55"/>
      <c r="L917" s="55"/>
      <c r="M917" s="55"/>
    </row>
    <row r="918" spans="4:13" ht="15.75" customHeight="1">
      <c r="D918" s="55"/>
      <c r="E918" s="55"/>
      <c r="F918" s="55"/>
      <c r="H918" s="55"/>
      <c r="I918" s="55"/>
      <c r="J918" s="55"/>
      <c r="K918" s="55"/>
      <c r="L918" s="55"/>
      <c r="M918" s="55"/>
    </row>
    <row r="919" spans="4:13" ht="15.75" customHeight="1">
      <c r="D919" s="55"/>
      <c r="E919" s="55"/>
      <c r="F919" s="55"/>
      <c r="H919" s="55"/>
      <c r="I919" s="55"/>
      <c r="J919" s="55"/>
      <c r="K919" s="55"/>
      <c r="L919" s="55"/>
      <c r="M919" s="55"/>
    </row>
    <row r="920" spans="4:13" ht="15.75" customHeight="1">
      <c r="D920" s="55"/>
      <c r="E920" s="55"/>
      <c r="F920" s="55"/>
      <c r="H920" s="55"/>
      <c r="I920" s="55"/>
      <c r="J920" s="55"/>
      <c r="K920" s="55"/>
      <c r="L920" s="55"/>
      <c r="M920" s="55"/>
    </row>
    <row r="921" spans="4:13" ht="15.75" customHeight="1">
      <c r="D921" s="55"/>
      <c r="E921" s="55"/>
      <c r="F921" s="55"/>
      <c r="H921" s="55"/>
      <c r="I921" s="55"/>
      <c r="J921" s="55"/>
      <c r="K921" s="55"/>
      <c r="L921" s="55"/>
      <c r="M921" s="55"/>
    </row>
    <row r="922" spans="4:13" ht="15.75" customHeight="1">
      <c r="D922" s="55"/>
      <c r="E922" s="55"/>
      <c r="F922" s="55"/>
      <c r="H922" s="55"/>
      <c r="I922" s="55"/>
      <c r="J922" s="55"/>
      <c r="K922" s="55"/>
      <c r="L922" s="55"/>
      <c r="M922" s="55"/>
    </row>
    <row r="923" spans="4:13" ht="15.75" customHeight="1">
      <c r="D923" s="55"/>
      <c r="E923" s="55"/>
      <c r="F923" s="55"/>
      <c r="H923" s="55"/>
      <c r="I923" s="55"/>
      <c r="J923" s="55"/>
      <c r="K923" s="55"/>
      <c r="L923" s="55"/>
      <c r="M923" s="55"/>
    </row>
    <row r="924" spans="4:13" ht="15.75" customHeight="1">
      <c r="D924" s="55"/>
      <c r="E924" s="55"/>
      <c r="F924" s="55"/>
      <c r="H924" s="55"/>
      <c r="I924" s="55"/>
      <c r="J924" s="55"/>
      <c r="K924" s="55"/>
      <c r="L924" s="55"/>
      <c r="M924" s="55"/>
    </row>
    <row r="925" spans="4:13" ht="15.75" customHeight="1">
      <c r="D925" s="55"/>
      <c r="E925" s="55"/>
      <c r="F925" s="55"/>
      <c r="H925" s="55"/>
      <c r="I925" s="55"/>
      <c r="J925" s="55"/>
      <c r="K925" s="55"/>
      <c r="L925" s="55"/>
      <c r="M925" s="55"/>
    </row>
    <row r="926" spans="4:13" ht="15.75" customHeight="1">
      <c r="D926" s="55"/>
      <c r="E926" s="55"/>
      <c r="F926" s="55"/>
      <c r="H926" s="55"/>
      <c r="I926" s="55"/>
      <c r="J926" s="55"/>
      <c r="K926" s="55"/>
      <c r="L926" s="55"/>
      <c r="M926" s="55"/>
    </row>
    <row r="927" spans="4:13" ht="15.75" customHeight="1">
      <c r="D927" s="55"/>
      <c r="E927" s="55"/>
      <c r="F927" s="55"/>
      <c r="H927" s="55"/>
      <c r="I927" s="55"/>
      <c r="J927" s="55"/>
      <c r="K927" s="55"/>
      <c r="L927" s="55"/>
      <c r="M927" s="55"/>
    </row>
    <row r="928" spans="4:13" ht="15.75" customHeight="1">
      <c r="D928" s="55"/>
      <c r="E928" s="55"/>
      <c r="F928" s="55"/>
      <c r="H928" s="55"/>
      <c r="I928" s="55"/>
      <c r="J928" s="55"/>
      <c r="K928" s="55"/>
      <c r="L928" s="55"/>
      <c r="M928" s="55"/>
    </row>
    <row r="929" spans="4:13" ht="15.75" customHeight="1">
      <c r="D929" s="55"/>
      <c r="E929" s="55"/>
      <c r="F929" s="55"/>
      <c r="H929" s="55"/>
      <c r="I929" s="55"/>
      <c r="J929" s="55"/>
      <c r="K929" s="55"/>
      <c r="L929" s="55"/>
      <c r="M929" s="55"/>
    </row>
    <row r="930" spans="4:13" ht="15.75" customHeight="1">
      <c r="D930" s="55"/>
      <c r="E930" s="55"/>
      <c r="F930" s="55"/>
      <c r="H930" s="55"/>
      <c r="I930" s="55"/>
      <c r="J930" s="55"/>
      <c r="K930" s="55"/>
      <c r="L930" s="55"/>
      <c r="M930" s="55"/>
    </row>
    <row r="931" spans="4:13" ht="15.75" customHeight="1">
      <c r="D931" s="55"/>
      <c r="E931" s="55"/>
      <c r="F931" s="55"/>
      <c r="H931" s="55"/>
      <c r="I931" s="55"/>
      <c r="J931" s="55"/>
      <c r="K931" s="55"/>
      <c r="L931" s="55"/>
      <c r="M931" s="55"/>
    </row>
    <row r="932" spans="4:13" ht="15.75" customHeight="1">
      <c r="D932" s="55"/>
      <c r="E932" s="55"/>
      <c r="F932" s="55"/>
      <c r="H932" s="55"/>
      <c r="I932" s="55"/>
      <c r="J932" s="55"/>
      <c r="K932" s="55"/>
      <c r="L932" s="55"/>
      <c r="M932" s="55"/>
    </row>
    <row r="933" spans="4:13" ht="15.75" customHeight="1">
      <c r="D933" s="55"/>
      <c r="E933" s="55"/>
      <c r="F933" s="55"/>
      <c r="H933" s="55"/>
      <c r="I933" s="55"/>
      <c r="J933" s="55"/>
      <c r="K933" s="55"/>
      <c r="L933" s="55"/>
      <c r="M933" s="55"/>
    </row>
    <row r="934" spans="4:13" ht="15.75" customHeight="1">
      <c r="D934" s="55"/>
      <c r="E934" s="55"/>
      <c r="F934" s="55"/>
      <c r="H934" s="55"/>
      <c r="I934" s="55"/>
      <c r="J934" s="55"/>
      <c r="K934" s="55"/>
      <c r="L934" s="55"/>
      <c r="M934" s="55"/>
    </row>
    <row r="935" spans="4:13" ht="15.75" customHeight="1">
      <c r="D935" s="55"/>
      <c r="E935" s="55"/>
      <c r="F935" s="55"/>
      <c r="H935" s="55"/>
      <c r="I935" s="55"/>
      <c r="J935" s="55"/>
      <c r="K935" s="55"/>
      <c r="L935" s="55"/>
      <c r="M935" s="55"/>
    </row>
    <row r="936" spans="4:13" ht="15.75" customHeight="1">
      <c r="D936" s="55"/>
      <c r="E936" s="55"/>
      <c r="F936" s="55"/>
      <c r="H936" s="55"/>
      <c r="I936" s="55"/>
      <c r="J936" s="55"/>
      <c r="K936" s="55"/>
      <c r="L936" s="55"/>
      <c r="M936" s="55"/>
    </row>
    <row r="937" spans="4:13" ht="15.75" customHeight="1">
      <c r="D937" s="55"/>
      <c r="E937" s="55"/>
      <c r="F937" s="55"/>
      <c r="H937" s="55"/>
      <c r="I937" s="55"/>
      <c r="J937" s="55"/>
      <c r="K937" s="55"/>
      <c r="L937" s="55"/>
      <c r="M937" s="55"/>
    </row>
    <row r="938" spans="4:13" ht="15.75" customHeight="1">
      <c r="D938" s="55"/>
      <c r="E938" s="55"/>
      <c r="F938" s="55"/>
      <c r="H938" s="55"/>
      <c r="I938" s="55"/>
      <c r="J938" s="55"/>
      <c r="K938" s="55"/>
      <c r="L938" s="55"/>
      <c r="M938" s="55"/>
    </row>
    <row r="939" spans="4:13" ht="15.75" customHeight="1">
      <c r="D939" s="55"/>
      <c r="E939" s="55"/>
      <c r="F939" s="55"/>
      <c r="H939" s="55"/>
      <c r="I939" s="55"/>
      <c r="J939" s="55"/>
      <c r="K939" s="55"/>
      <c r="L939" s="55"/>
      <c r="M939" s="55"/>
    </row>
    <row r="940" spans="4:13" ht="15.75" customHeight="1">
      <c r="D940" s="55"/>
      <c r="E940" s="55"/>
      <c r="F940" s="55"/>
      <c r="H940" s="55"/>
      <c r="I940" s="55"/>
      <c r="J940" s="55"/>
      <c r="K940" s="55"/>
      <c r="L940" s="55"/>
      <c r="M940" s="55"/>
    </row>
    <row r="941" spans="4:13" ht="15.75" customHeight="1">
      <c r="D941" s="55"/>
      <c r="E941" s="55"/>
      <c r="F941" s="55"/>
      <c r="H941" s="55"/>
      <c r="I941" s="55"/>
      <c r="J941" s="55"/>
      <c r="K941" s="55"/>
      <c r="L941" s="55"/>
      <c r="M941" s="55"/>
    </row>
    <row r="942" spans="4:13" ht="15.75" customHeight="1">
      <c r="D942" s="55"/>
      <c r="E942" s="55"/>
      <c r="F942" s="55"/>
      <c r="H942" s="55"/>
      <c r="I942" s="55"/>
      <c r="J942" s="55"/>
      <c r="K942" s="55"/>
      <c r="L942" s="55"/>
      <c r="M942" s="55"/>
    </row>
    <row r="943" spans="4:13" ht="15.75" customHeight="1">
      <c r="D943" s="55"/>
      <c r="E943" s="55"/>
      <c r="F943" s="55"/>
      <c r="H943" s="55"/>
      <c r="I943" s="55"/>
      <c r="J943" s="55"/>
      <c r="K943" s="55"/>
      <c r="L943" s="55"/>
      <c r="M943" s="55"/>
    </row>
    <row r="944" spans="4:13" ht="15.75" customHeight="1">
      <c r="D944" s="55"/>
      <c r="E944" s="55"/>
      <c r="F944" s="55"/>
      <c r="H944" s="55"/>
      <c r="I944" s="55"/>
      <c r="J944" s="55"/>
      <c r="K944" s="55"/>
      <c r="L944" s="55"/>
      <c r="M944" s="55"/>
    </row>
    <row r="945" spans="4:13" ht="15.75" customHeight="1">
      <c r="D945" s="55"/>
      <c r="E945" s="55"/>
      <c r="F945" s="55"/>
      <c r="H945" s="55"/>
      <c r="I945" s="55"/>
      <c r="J945" s="55"/>
      <c r="K945" s="55"/>
      <c r="L945" s="55"/>
      <c r="M945" s="55"/>
    </row>
    <row r="946" spans="4:13" ht="15.75" customHeight="1">
      <c r="D946" s="55"/>
      <c r="E946" s="55"/>
      <c r="F946" s="55"/>
      <c r="H946" s="55"/>
      <c r="I946" s="55"/>
      <c r="J946" s="55"/>
      <c r="K946" s="55"/>
      <c r="L946" s="55"/>
      <c r="M946" s="55"/>
    </row>
    <row r="947" spans="4:13" ht="15.75" customHeight="1">
      <c r="D947" s="55"/>
      <c r="E947" s="55"/>
      <c r="F947" s="55"/>
      <c r="H947" s="55"/>
      <c r="I947" s="55"/>
      <c r="J947" s="55"/>
      <c r="K947" s="55"/>
      <c r="L947" s="55"/>
      <c r="M947" s="55"/>
    </row>
    <row r="948" spans="4:13" ht="15.75" customHeight="1">
      <c r="D948" s="55"/>
      <c r="E948" s="55"/>
      <c r="F948" s="55"/>
      <c r="H948" s="55"/>
      <c r="I948" s="55"/>
      <c r="J948" s="55"/>
      <c r="K948" s="55"/>
      <c r="L948" s="55"/>
      <c r="M948" s="55"/>
    </row>
    <row r="949" spans="4:13" ht="15.75" customHeight="1">
      <c r="D949" s="55"/>
      <c r="E949" s="55"/>
      <c r="F949" s="55"/>
      <c r="H949" s="55"/>
      <c r="I949" s="55"/>
      <c r="J949" s="55"/>
      <c r="K949" s="55"/>
      <c r="L949" s="55"/>
      <c r="M949" s="55"/>
    </row>
    <row r="950" spans="4:13" ht="15.75" customHeight="1">
      <c r="D950" s="55"/>
      <c r="E950" s="55"/>
      <c r="F950" s="55"/>
      <c r="H950" s="55"/>
      <c r="I950" s="55"/>
      <c r="J950" s="55"/>
      <c r="K950" s="55"/>
      <c r="L950" s="55"/>
      <c r="M950" s="55"/>
    </row>
    <row r="951" spans="4:13" ht="15.75" customHeight="1">
      <c r="D951" s="55"/>
      <c r="E951" s="55"/>
      <c r="F951" s="55"/>
      <c r="H951" s="55"/>
      <c r="I951" s="55"/>
      <c r="J951" s="55"/>
      <c r="K951" s="55"/>
      <c r="L951" s="55"/>
      <c r="M951" s="55"/>
    </row>
    <row r="952" spans="4:13" ht="15.75" customHeight="1">
      <c r="D952" s="55"/>
      <c r="E952" s="55"/>
      <c r="F952" s="55"/>
      <c r="H952" s="55"/>
      <c r="I952" s="55"/>
      <c r="J952" s="55"/>
      <c r="K952" s="55"/>
      <c r="L952" s="55"/>
      <c r="M952" s="55"/>
    </row>
    <row r="953" spans="4:13" ht="15.75" customHeight="1">
      <c r="D953" s="55"/>
      <c r="E953" s="55"/>
      <c r="F953" s="55"/>
      <c r="H953" s="55"/>
      <c r="I953" s="55"/>
      <c r="J953" s="55"/>
      <c r="K953" s="55"/>
      <c r="L953" s="55"/>
      <c r="M953" s="55"/>
    </row>
    <row r="954" spans="4:13" ht="15.75" customHeight="1">
      <c r="D954" s="55"/>
      <c r="E954" s="55"/>
      <c r="F954" s="55"/>
      <c r="H954" s="55"/>
      <c r="I954" s="55"/>
      <c r="J954" s="55"/>
      <c r="K954" s="55"/>
      <c r="L954" s="55"/>
      <c r="M954" s="55"/>
    </row>
    <row r="955" spans="4:13" ht="15.75" customHeight="1">
      <c r="D955" s="55"/>
      <c r="E955" s="55"/>
      <c r="F955" s="55"/>
      <c r="H955" s="55"/>
      <c r="I955" s="55"/>
      <c r="J955" s="55"/>
      <c r="K955" s="55"/>
      <c r="L955" s="55"/>
      <c r="M955" s="55"/>
    </row>
    <row r="956" spans="4:13" ht="15.75" customHeight="1">
      <c r="D956" s="55"/>
      <c r="E956" s="55"/>
      <c r="F956" s="55"/>
      <c r="H956" s="55"/>
      <c r="I956" s="55"/>
      <c r="J956" s="55"/>
      <c r="K956" s="55"/>
      <c r="L956" s="55"/>
      <c r="M956" s="55"/>
    </row>
    <row r="957" spans="4:13" ht="15.75" customHeight="1">
      <c r="D957" s="55"/>
      <c r="E957" s="55"/>
      <c r="F957" s="55"/>
      <c r="H957" s="55"/>
      <c r="I957" s="55"/>
      <c r="J957" s="55"/>
      <c r="K957" s="55"/>
      <c r="L957" s="55"/>
      <c r="M957" s="55"/>
    </row>
    <row r="958" spans="4:13" ht="15.75" customHeight="1">
      <c r="D958" s="55"/>
      <c r="E958" s="55"/>
      <c r="F958" s="55"/>
      <c r="H958" s="55"/>
      <c r="I958" s="55"/>
      <c r="J958" s="55"/>
      <c r="K958" s="55"/>
      <c r="L958" s="55"/>
      <c r="M958" s="55"/>
    </row>
    <row r="959" spans="4:13" ht="15.75" customHeight="1">
      <c r="D959" s="55"/>
      <c r="E959" s="55"/>
      <c r="F959" s="55"/>
      <c r="H959" s="55"/>
      <c r="I959" s="55"/>
      <c r="J959" s="55"/>
      <c r="K959" s="55"/>
      <c r="L959" s="55"/>
      <c r="M959" s="55"/>
    </row>
    <row r="960" spans="4:13" ht="15.75" customHeight="1">
      <c r="D960" s="55"/>
      <c r="E960" s="55"/>
      <c r="F960" s="55"/>
      <c r="H960" s="55"/>
      <c r="I960" s="55"/>
      <c r="J960" s="55"/>
      <c r="K960" s="55"/>
      <c r="L960" s="55"/>
      <c r="M960" s="55"/>
    </row>
    <row r="961" spans="4:13" ht="15.75" customHeight="1">
      <c r="D961" s="55"/>
      <c r="E961" s="55"/>
      <c r="F961" s="55"/>
      <c r="H961" s="55"/>
      <c r="I961" s="55"/>
      <c r="J961" s="55"/>
      <c r="K961" s="55"/>
      <c r="L961" s="55"/>
      <c r="M961" s="55"/>
    </row>
    <row r="962" spans="4:13" ht="15.75" customHeight="1">
      <c r="D962" s="55"/>
      <c r="E962" s="55"/>
      <c r="F962" s="55"/>
      <c r="H962" s="55"/>
      <c r="I962" s="55"/>
      <c r="J962" s="55"/>
      <c r="K962" s="55"/>
      <c r="L962" s="55"/>
      <c r="M962" s="55"/>
    </row>
    <row r="963" spans="4:13" ht="15.75" customHeight="1">
      <c r="D963" s="55"/>
      <c r="E963" s="55"/>
      <c r="F963" s="55"/>
      <c r="H963" s="55"/>
      <c r="I963" s="55"/>
      <c r="J963" s="55"/>
      <c r="K963" s="55"/>
      <c r="L963" s="55"/>
      <c r="M963" s="55"/>
    </row>
    <row r="964" spans="4:13" ht="15.75" customHeight="1">
      <c r="D964" s="55"/>
      <c r="E964" s="55"/>
      <c r="F964" s="55"/>
      <c r="H964" s="55"/>
      <c r="I964" s="55"/>
      <c r="J964" s="55"/>
      <c r="K964" s="55"/>
      <c r="L964" s="55"/>
      <c r="M964" s="55"/>
    </row>
    <row r="965" spans="4:13" ht="15.75" customHeight="1">
      <c r="D965" s="55"/>
      <c r="E965" s="55"/>
      <c r="F965" s="55"/>
      <c r="H965" s="55"/>
      <c r="I965" s="55"/>
      <c r="J965" s="55"/>
      <c r="K965" s="55"/>
      <c r="L965" s="55"/>
      <c r="M965" s="55"/>
    </row>
    <row r="966" spans="4:13" ht="15.75" customHeight="1">
      <c r="D966" s="55"/>
      <c r="E966" s="55"/>
      <c r="F966" s="55"/>
      <c r="H966" s="55"/>
      <c r="I966" s="55"/>
      <c r="J966" s="55"/>
      <c r="K966" s="55"/>
      <c r="L966" s="55"/>
      <c r="M966" s="55"/>
    </row>
    <row r="967" spans="4:13" ht="15.75" customHeight="1">
      <c r="D967" s="55"/>
      <c r="E967" s="55"/>
      <c r="F967" s="55"/>
      <c r="H967" s="55"/>
      <c r="I967" s="55"/>
      <c r="J967" s="55"/>
      <c r="K967" s="55"/>
      <c r="L967" s="55"/>
      <c r="M967" s="55"/>
    </row>
    <row r="968" spans="4:13" ht="15.75" customHeight="1">
      <c r="D968" s="55"/>
      <c r="E968" s="55"/>
      <c r="F968" s="55"/>
      <c r="H968" s="55"/>
      <c r="I968" s="55"/>
      <c r="J968" s="55"/>
      <c r="K968" s="55"/>
      <c r="L968" s="55"/>
      <c r="M968" s="55"/>
    </row>
    <row r="969" spans="4:13" ht="15.75" customHeight="1">
      <c r="D969" s="55"/>
      <c r="E969" s="55"/>
      <c r="F969" s="55"/>
      <c r="H969" s="55"/>
      <c r="I969" s="55"/>
      <c r="J969" s="55"/>
      <c r="K969" s="55"/>
      <c r="L969" s="55"/>
      <c r="M969" s="55"/>
    </row>
    <row r="970" spans="4:13" ht="15.75" customHeight="1">
      <c r="D970" s="55"/>
      <c r="E970" s="55"/>
      <c r="F970" s="55"/>
      <c r="H970" s="55"/>
      <c r="I970" s="55"/>
      <c r="J970" s="55"/>
      <c r="K970" s="55"/>
      <c r="L970" s="55"/>
      <c r="M970" s="55"/>
    </row>
    <row r="971" spans="4:13" ht="15.75" customHeight="1">
      <c r="D971" s="55"/>
      <c r="E971" s="55"/>
      <c r="F971" s="55"/>
      <c r="H971" s="55"/>
      <c r="I971" s="55"/>
      <c r="J971" s="55"/>
      <c r="K971" s="55"/>
      <c r="L971" s="55"/>
      <c r="M971" s="55"/>
    </row>
    <row r="972" spans="4:13" ht="15.75" customHeight="1">
      <c r="D972" s="55"/>
      <c r="E972" s="55"/>
      <c r="F972" s="55"/>
      <c r="H972" s="55"/>
      <c r="I972" s="55"/>
      <c r="J972" s="55"/>
      <c r="K972" s="55"/>
      <c r="L972" s="55"/>
      <c r="M972" s="55"/>
    </row>
    <row r="973" spans="4:13" ht="15.75" customHeight="1">
      <c r="D973" s="55"/>
      <c r="E973" s="55"/>
      <c r="F973" s="55"/>
      <c r="H973" s="55"/>
      <c r="I973" s="55"/>
      <c r="J973" s="55"/>
      <c r="K973" s="55"/>
      <c r="L973" s="55"/>
      <c r="M973" s="55"/>
    </row>
    <row r="974" spans="4:13" ht="15.75" customHeight="1">
      <c r="D974" s="55"/>
      <c r="E974" s="55"/>
      <c r="F974" s="55"/>
      <c r="H974" s="55"/>
      <c r="I974" s="55"/>
      <c r="J974" s="55"/>
      <c r="K974" s="55"/>
      <c r="L974" s="55"/>
      <c r="M974" s="55"/>
    </row>
    <row r="975" spans="4:13" ht="15.75" customHeight="1">
      <c r="D975" s="55"/>
      <c r="E975" s="55"/>
      <c r="F975" s="55"/>
      <c r="H975" s="55"/>
      <c r="I975" s="55"/>
      <c r="J975" s="55"/>
      <c r="K975" s="55"/>
      <c r="L975" s="55"/>
      <c r="M975" s="55"/>
    </row>
    <row r="976" spans="4:13" ht="15.75" customHeight="1">
      <c r="D976" s="55"/>
      <c r="E976" s="55"/>
      <c r="F976" s="55"/>
      <c r="H976" s="55"/>
      <c r="I976" s="55"/>
      <c r="J976" s="55"/>
      <c r="K976" s="55"/>
      <c r="L976" s="55"/>
      <c r="M976" s="55"/>
    </row>
    <row r="977" spans="4:13" ht="15.75" customHeight="1">
      <c r="D977" s="55"/>
      <c r="E977" s="55"/>
      <c r="F977" s="55"/>
      <c r="H977" s="55"/>
      <c r="I977" s="55"/>
      <c r="J977" s="55"/>
      <c r="K977" s="55"/>
      <c r="L977" s="55"/>
      <c r="M977" s="55"/>
    </row>
    <row r="978" spans="4:13" ht="15.75" customHeight="1">
      <c r="D978" s="55"/>
      <c r="E978" s="55"/>
      <c r="F978" s="55"/>
      <c r="H978" s="55"/>
      <c r="I978" s="55"/>
      <c r="J978" s="55"/>
      <c r="K978" s="55"/>
      <c r="L978" s="55"/>
      <c r="M978" s="55"/>
    </row>
    <row r="979" spans="4:13" ht="15.75" customHeight="1">
      <c r="D979" s="55"/>
      <c r="E979" s="55"/>
      <c r="F979" s="55"/>
      <c r="H979" s="55"/>
      <c r="I979" s="55"/>
      <c r="J979" s="55"/>
      <c r="K979" s="55"/>
      <c r="L979" s="55"/>
      <c r="M979" s="55"/>
    </row>
    <row r="980" spans="4:13" ht="15.75" customHeight="1">
      <c r="D980" s="55"/>
      <c r="E980" s="55"/>
      <c r="F980" s="55"/>
      <c r="H980" s="55"/>
      <c r="I980" s="55"/>
      <c r="J980" s="55"/>
      <c r="K980" s="55"/>
      <c r="L980" s="55"/>
      <c r="M980" s="55"/>
    </row>
    <row r="981" spans="4:13" ht="15.75" customHeight="1">
      <c r="D981" s="55"/>
      <c r="E981" s="55"/>
      <c r="F981" s="55"/>
      <c r="H981" s="55"/>
      <c r="I981" s="55"/>
      <c r="J981" s="55"/>
      <c r="K981" s="55"/>
      <c r="L981" s="55"/>
      <c r="M981" s="55"/>
    </row>
    <row r="982" spans="4:13" ht="15.75" customHeight="1">
      <c r="D982" s="55"/>
      <c r="E982" s="55"/>
      <c r="F982" s="55"/>
      <c r="H982" s="55"/>
      <c r="I982" s="55"/>
      <c r="J982" s="55"/>
      <c r="K982" s="55"/>
      <c r="L982" s="55"/>
      <c r="M982" s="55"/>
    </row>
    <row r="983" spans="4:13" ht="15.75" customHeight="1">
      <c r="D983" s="55"/>
      <c r="E983" s="55"/>
      <c r="F983" s="55"/>
      <c r="H983" s="55"/>
      <c r="I983" s="55"/>
      <c r="J983" s="55"/>
      <c r="K983" s="55"/>
      <c r="L983" s="55"/>
      <c r="M983" s="55"/>
    </row>
    <row r="984" spans="4:13" ht="15.75" customHeight="1">
      <c r="D984" s="55"/>
      <c r="E984" s="55"/>
      <c r="F984" s="55"/>
      <c r="H984" s="55"/>
      <c r="I984" s="55"/>
      <c r="J984" s="55"/>
      <c r="K984" s="55"/>
      <c r="L984" s="55"/>
      <c r="M984" s="55"/>
    </row>
    <row r="985" spans="4:13" ht="15.75" customHeight="1">
      <c r="D985" s="55"/>
      <c r="E985" s="55"/>
      <c r="F985" s="55"/>
      <c r="H985" s="55"/>
      <c r="I985" s="55"/>
      <c r="J985" s="55"/>
      <c r="K985" s="55"/>
      <c r="L985" s="55"/>
      <c r="M985" s="55"/>
    </row>
    <row r="986" spans="4:13" ht="15.75" customHeight="1">
      <c r="D986" s="55"/>
      <c r="E986" s="55"/>
      <c r="F986" s="55"/>
      <c r="H986" s="55"/>
      <c r="I986" s="55"/>
      <c r="J986" s="55"/>
      <c r="K986" s="55"/>
      <c r="L986" s="55"/>
      <c r="M986" s="55"/>
    </row>
    <row r="987" spans="4:13" ht="15.75" customHeight="1">
      <c r="D987" s="55"/>
      <c r="E987" s="55"/>
      <c r="F987" s="55"/>
      <c r="H987" s="55"/>
      <c r="I987" s="55"/>
      <c r="J987" s="55"/>
      <c r="K987" s="55"/>
      <c r="L987" s="55"/>
      <c r="M987" s="55"/>
    </row>
    <row r="988" spans="4:13" ht="15.75" customHeight="1">
      <c r="D988" s="55"/>
      <c r="E988" s="55"/>
      <c r="F988" s="55"/>
      <c r="H988" s="55"/>
      <c r="I988" s="55"/>
      <c r="J988" s="55"/>
      <c r="K988" s="55"/>
      <c r="L988" s="55"/>
      <c r="M988" s="55"/>
    </row>
    <row r="989" spans="4:13" ht="15.75" customHeight="1">
      <c r="D989" s="55"/>
      <c r="E989" s="55"/>
      <c r="F989" s="55"/>
      <c r="H989" s="55"/>
      <c r="I989" s="55"/>
      <c r="J989" s="55"/>
      <c r="K989" s="55"/>
      <c r="L989" s="55"/>
      <c r="M989" s="55"/>
    </row>
    <row r="990" spans="4:13" ht="15.75" customHeight="1">
      <c r="D990" s="55"/>
      <c r="E990" s="55"/>
      <c r="F990" s="55"/>
      <c r="H990" s="55"/>
      <c r="I990" s="55"/>
      <c r="J990" s="55"/>
      <c r="K990" s="55"/>
      <c r="L990" s="55"/>
      <c r="M990" s="55"/>
    </row>
    <row r="991" spans="4:13" ht="15.75" customHeight="1">
      <c r="D991" s="55"/>
      <c r="E991" s="55"/>
      <c r="F991" s="55"/>
      <c r="H991" s="55"/>
      <c r="I991" s="55"/>
      <c r="J991" s="55"/>
      <c r="K991" s="55"/>
      <c r="L991" s="55"/>
      <c r="M991" s="55"/>
    </row>
    <row r="992" spans="4:13" ht="15.75" customHeight="1">
      <c r="D992" s="55"/>
      <c r="E992" s="55"/>
      <c r="F992" s="55"/>
      <c r="H992" s="55"/>
      <c r="I992" s="55"/>
      <c r="J992" s="55"/>
      <c r="K992" s="55"/>
      <c r="L992" s="55"/>
      <c r="M992" s="55"/>
    </row>
    <row r="993" spans="4:13" ht="15.75" customHeight="1">
      <c r="D993" s="55"/>
      <c r="E993" s="55"/>
      <c r="F993" s="55"/>
      <c r="H993" s="55"/>
      <c r="I993" s="55"/>
      <c r="J993" s="55"/>
      <c r="K993" s="55"/>
      <c r="L993" s="55"/>
      <c r="M993" s="55"/>
    </row>
    <row r="994" spans="4:13" ht="15.75" customHeight="1">
      <c r="D994" s="55"/>
      <c r="E994" s="55"/>
      <c r="F994" s="55"/>
      <c r="H994" s="55"/>
      <c r="I994" s="55"/>
      <c r="J994" s="55"/>
      <c r="K994" s="55"/>
      <c r="L994" s="55"/>
      <c r="M994" s="55"/>
    </row>
    <row r="995" spans="4:13" ht="15.75" customHeight="1">
      <c r="D995" s="55"/>
      <c r="E995" s="55"/>
      <c r="F995" s="55"/>
      <c r="H995" s="55"/>
      <c r="I995" s="55"/>
      <c r="J995" s="55"/>
      <c r="K995" s="55"/>
      <c r="L995" s="55"/>
      <c r="M995" s="55"/>
    </row>
    <row r="996" spans="4:13" ht="15.75" customHeight="1">
      <c r="D996" s="55"/>
      <c r="E996" s="55"/>
      <c r="F996" s="55"/>
      <c r="H996" s="55"/>
      <c r="I996" s="55"/>
      <c r="J996" s="55"/>
      <c r="K996" s="55"/>
      <c r="L996" s="55"/>
      <c r="M996" s="55"/>
    </row>
    <row r="997" spans="4:13" ht="15.75" customHeight="1">
      <c r="D997" s="55"/>
      <c r="E997" s="55"/>
      <c r="F997" s="55"/>
      <c r="H997" s="55"/>
      <c r="I997" s="55"/>
      <c r="J997" s="55"/>
      <c r="K997" s="55"/>
      <c r="L997" s="55"/>
      <c r="M997" s="55"/>
    </row>
    <row r="998" spans="4:13" ht="15.75" customHeight="1">
      <c r="D998" s="55"/>
      <c r="E998" s="55"/>
      <c r="F998" s="55"/>
      <c r="H998" s="55"/>
      <c r="I998" s="55"/>
      <c r="J998" s="55"/>
      <c r="K998" s="55"/>
      <c r="L998" s="55"/>
      <c r="M998" s="55"/>
    </row>
    <row r="999" spans="4:13" ht="15.75" customHeight="1">
      <c r="D999" s="55"/>
      <c r="E999" s="55"/>
      <c r="F999" s="55"/>
      <c r="H999" s="55"/>
      <c r="I999" s="55"/>
      <c r="J999" s="55"/>
      <c r="K999" s="55"/>
      <c r="L999" s="55"/>
      <c r="M999" s="55"/>
    </row>
    <row r="1000" spans="4:13" ht="15.75" customHeight="1">
      <c r="D1000" s="55"/>
      <c r="E1000" s="55"/>
      <c r="F1000" s="55"/>
      <c r="H1000" s="55"/>
      <c r="I1000" s="55"/>
      <c r="J1000" s="55"/>
      <c r="K1000" s="55"/>
      <c r="L1000" s="55"/>
      <c r="M1000" s="55"/>
    </row>
    <row r="1001" spans="4:13" ht="15.75" customHeight="1">
      <c r="D1001" s="55"/>
      <c r="E1001" s="55"/>
      <c r="F1001" s="55"/>
      <c r="H1001" s="55"/>
      <c r="I1001" s="55"/>
      <c r="J1001" s="55"/>
      <c r="K1001" s="55"/>
      <c r="L1001" s="55"/>
      <c r="M1001" s="55"/>
    </row>
    <row r="1002" spans="4:13" ht="15.75" customHeight="1">
      <c r="D1002" s="55"/>
      <c r="E1002" s="55"/>
      <c r="F1002" s="55"/>
      <c r="H1002" s="55"/>
      <c r="I1002" s="55"/>
      <c r="J1002" s="55"/>
      <c r="K1002" s="55"/>
      <c r="L1002" s="55"/>
      <c r="M1002" s="55"/>
    </row>
    <row r="1003" spans="4:13" ht="15.75" customHeight="1">
      <c r="D1003" s="55"/>
      <c r="E1003" s="55"/>
      <c r="F1003" s="55"/>
      <c r="H1003" s="55"/>
      <c r="I1003" s="55"/>
      <c r="J1003" s="55"/>
      <c r="K1003" s="55"/>
      <c r="L1003" s="55"/>
      <c r="M1003" s="55"/>
    </row>
    <row r="1004" spans="4:13" ht="15.75" customHeight="1">
      <c r="D1004" s="55"/>
      <c r="E1004" s="55"/>
      <c r="F1004" s="55"/>
      <c r="H1004" s="55"/>
      <c r="I1004" s="55"/>
      <c r="J1004" s="55"/>
      <c r="K1004" s="55"/>
      <c r="L1004" s="55"/>
      <c r="M1004" s="55"/>
    </row>
    <row r="1005" spans="4:13" ht="15.75" customHeight="1">
      <c r="D1005" s="55"/>
      <c r="E1005" s="55"/>
      <c r="F1005" s="55"/>
      <c r="H1005" s="55"/>
      <c r="I1005" s="55"/>
      <c r="J1005" s="55"/>
      <c r="K1005" s="55"/>
      <c r="L1005" s="55"/>
      <c r="M1005" s="55"/>
    </row>
    <row r="1006" spans="4:13" ht="15.75" customHeight="1">
      <c r="D1006" s="55"/>
      <c r="E1006" s="55"/>
      <c r="F1006" s="55"/>
      <c r="H1006" s="55"/>
      <c r="I1006" s="55"/>
      <c r="J1006" s="55"/>
      <c r="K1006" s="55"/>
      <c r="L1006" s="55"/>
      <c r="M1006" s="55"/>
    </row>
    <row r="1007" spans="4:13" ht="15.75" customHeight="1">
      <c r="D1007" s="55"/>
      <c r="E1007" s="55"/>
      <c r="F1007" s="55"/>
      <c r="H1007" s="55"/>
      <c r="I1007" s="55"/>
      <c r="J1007" s="55"/>
      <c r="K1007" s="55"/>
      <c r="L1007" s="55"/>
      <c r="M1007" s="55"/>
    </row>
    <row r="1008" spans="4:13" ht="15.75" customHeight="1">
      <c r="D1008" s="55"/>
      <c r="E1008" s="55"/>
      <c r="F1008" s="55"/>
      <c r="H1008" s="55"/>
      <c r="I1008" s="55"/>
      <c r="J1008" s="55"/>
      <c r="K1008" s="55"/>
      <c r="L1008" s="55"/>
      <c r="M1008" s="55"/>
    </row>
    <row r="1009" spans="4:13" ht="15.75" customHeight="1">
      <c r="D1009" s="55"/>
      <c r="E1009" s="55"/>
      <c r="F1009" s="55"/>
      <c r="H1009" s="55"/>
      <c r="I1009" s="55"/>
      <c r="J1009" s="55"/>
      <c r="K1009" s="55"/>
      <c r="L1009" s="55"/>
      <c r="M1009" s="55"/>
    </row>
    <row r="1010" spans="4:13" ht="15.75" customHeight="1">
      <c r="D1010" s="55"/>
      <c r="E1010" s="55"/>
      <c r="F1010" s="55"/>
      <c r="H1010" s="55"/>
      <c r="I1010" s="55"/>
      <c r="J1010" s="55"/>
      <c r="K1010" s="55"/>
      <c r="L1010" s="55"/>
      <c r="M1010" s="55"/>
    </row>
    <row r="1011" spans="4:13" ht="15.75" customHeight="1">
      <c r="D1011" s="55"/>
      <c r="E1011" s="55"/>
      <c r="F1011" s="55"/>
      <c r="H1011" s="55"/>
      <c r="I1011" s="55"/>
      <c r="J1011" s="55"/>
      <c r="K1011" s="55"/>
      <c r="L1011" s="55"/>
      <c r="M1011" s="55"/>
    </row>
    <row r="1012" spans="4:13" ht="15.75" customHeight="1">
      <c r="D1012" s="55"/>
      <c r="E1012" s="55"/>
      <c r="F1012" s="55"/>
      <c r="H1012" s="55"/>
      <c r="I1012" s="55"/>
      <c r="J1012" s="55"/>
      <c r="K1012" s="55"/>
      <c r="L1012" s="55"/>
      <c r="M1012" s="55"/>
    </row>
    <row r="1013" spans="4:13" ht="15.75" customHeight="1">
      <c r="D1013" s="55"/>
      <c r="E1013" s="55"/>
      <c r="F1013" s="55"/>
      <c r="H1013" s="55"/>
      <c r="I1013" s="55"/>
      <c r="J1013" s="55"/>
      <c r="K1013" s="55"/>
      <c r="L1013" s="55"/>
      <c r="M1013" s="55"/>
    </row>
    <row r="1014" spans="4:13" ht="15.75" customHeight="1">
      <c r="D1014" s="55"/>
      <c r="E1014" s="55"/>
      <c r="F1014" s="55"/>
      <c r="H1014" s="55"/>
      <c r="I1014" s="55"/>
      <c r="J1014" s="55"/>
      <c r="K1014" s="55"/>
      <c r="L1014" s="55"/>
      <c r="M1014" s="55"/>
    </row>
    <row r="1015" spans="4:13" ht="15.75" customHeight="1">
      <c r="D1015" s="55"/>
      <c r="E1015" s="55"/>
      <c r="F1015" s="55"/>
      <c r="H1015" s="55"/>
      <c r="I1015" s="55"/>
      <c r="J1015" s="55"/>
      <c r="K1015" s="55"/>
      <c r="L1015" s="55"/>
      <c r="M1015" s="55"/>
    </row>
    <row r="1016" spans="4:13" ht="15.75" customHeight="1">
      <c r="D1016" s="55"/>
      <c r="E1016" s="55"/>
      <c r="F1016" s="55"/>
      <c r="H1016" s="55"/>
      <c r="I1016" s="55"/>
      <c r="J1016" s="55"/>
      <c r="K1016" s="55"/>
      <c r="L1016" s="55"/>
      <c r="M1016" s="55"/>
    </row>
    <row r="1017" spans="4:13" ht="15.75" customHeight="1">
      <c r="D1017" s="55"/>
      <c r="E1017" s="55"/>
      <c r="F1017" s="55"/>
      <c r="H1017" s="55"/>
      <c r="I1017" s="55"/>
      <c r="J1017" s="55"/>
      <c r="K1017" s="55"/>
      <c r="L1017" s="55"/>
      <c r="M1017" s="55"/>
    </row>
    <row r="1018" spans="4:13" ht="15.75" customHeight="1">
      <c r="D1018" s="55"/>
      <c r="E1018" s="55"/>
      <c r="F1018" s="55"/>
      <c r="H1018" s="55"/>
      <c r="I1018" s="55"/>
      <c r="J1018" s="55"/>
      <c r="K1018" s="55"/>
      <c r="L1018" s="55"/>
      <c r="M1018" s="55"/>
    </row>
    <row r="1019" spans="4:13" ht="15.75" customHeight="1">
      <c r="D1019" s="55"/>
      <c r="E1019" s="55"/>
      <c r="F1019" s="55"/>
      <c r="H1019" s="55"/>
      <c r="I1019" s="55"/>
      <c r="J1019" s="55"/>
      <c r="K1019" s="55"/>
      <c r="L1019" s="55"/>
      <c r="M1019" s="55"/>
    </row>
    <row r="1020" spans="4:13" ht="15.75" customHeight="1">
      <c r="D1020" s="55"/>
      <c r="E1020" s="55"/>
      <c r="F1020" s="55"/>
      <c r="H1020" s="55"/>
      <c r="I1020" s="55"/>
      <c r="J1020" s="55"/>
      <c r="K1020" s="55"/>
      <c r="L1020" s="55"/>
      <c r="M1020" s="55"/>
    </row>
    <row r="1021" spans="4:13" ht="15.75" customHeight="1">
      <c r="D1021" s="55"/>
      <c r="E1021" s="55"/>
      <c r="F1021" s="55"/>
      <c r="H1021" s="55"/>
      <c r="I1021" s="55"/>
      <c r="J1021" s="55"/>
      <c r="K1021" s="55"/>
      <c r="L1021" s="55"/>
      <c r="M1021" s="55"/>
    </row>
    <row r="1022" spans="4:13" ht="15.75" customHeight="1">
      <c r="D1022" s="55"/>
      <c r="E1022" s="55"/>
      <c r="F1022" s="55"/>
      <c r="H1022" s="55"/>
      <c r="I1022" s="55"/>
      <c r="J1022" s="55"/>
      <c r="K1022" s="55"/>
      <c r="L1022" s="55"/>
      <c r="M1022" s="55"/>
    </row>
    <row r="1023" spans="4:13" ht="15.75" customHeight="1">
      <c r="D1023" s="55"/>
      <c r="E1023" s="55"/>
      <c r="F1023" s="55"/>
      <c r="H1023" s="55"/>
      <c r="I1023" s="55"/>
      <c r="J1023" s="55"/>
      <c r="K1023" s="55"/>
      <c r="L1023" s="55"/>
      <c r="M1023" s="55"/>
    </row>
    <row r="1024" spans="4:13" ht="15.75" customHeight="1">
      <c r="D1024" s="55"/>
      <c r="E1024" s="55"/>
      <c r="F1024" s="55"/>
      <c r="H1024" s="55"/>
      <c r="I1024" s="55"/>
      <c r="J1024" s="55"/>
      <c r="K1024" s="55"/>
      <c r="L1024" s="55"/>
      <c r="M1024" s="55"/>
    </row>
    <row r="1025" spans="4:13" ht="15.75" customHeight="1">
      <c r="D1025" s="55"/>
      <c r="E1025" s="55"/>
      <c r="F1025" s="55"/>
      <c r="H1025" s="55"/>
      <c r="I1025" s="55"/>
      <c r="J1025" s="55"/>
      <c r="K1025" s="55"/>
      <c r="L1025" s="55"/>
      <c r="M1025" s="55"/>
    </row>
    <row r="1026" spans="4:13" ht="15.75" customHeight="1">
      <c r="D1026" s="55"/>
      <c r="E1026" s="55"/>
      <c r="F1026" s="55"/>
      <c r="H1026" s="55"/>
      <c r="I1026" s="55"/>
      <c r="J1026" s="55"/>
      <c r="K1026" s="55"/>
      <c r="L1026" s="55"/>
      <c r="M1026" s="55"/>
    </row>
    <row r="1027" spans="4:13" ht="15.75" customHeight="1">
      <c r="D1027" s="55"/>
      <c r="E1027" s="55"/>
      <c r="F1027" s="55"/>
      <c r="H1027" s="55"/>
      <c r="I1027" s="55"/>
      <c r="J1027" s="55"/>
      <c r="K1027" s="55"/>
      <c r="L1027" s="55"/>
      <c r="M1027" s="55"/>
    </row>
    <row r="1028" spans="4:13" ht="15.75" customHeight="1">
      <c r="D1028" s="55"/>
      <c r="E1028" s="55"/>
      <c r="F1028" s="55"/>
      <c r="H1028" s="55"/>
      <c r="I1028" s="55"/>
      <c r="J1028" s="55"/>
      <c r="K1028" s="55"/>
      <c r="L1028" s="55"/>
      <c r="M1028" s="55"/>
    </row>
    <row r="1029" spans="4:13" ht="15.75" customHeight="1">
      <c r="D1029" s="55"/>
      <c r="E1029" s="55"/>
      <c r="F1029" s="55"/>
      <c r="H1029" s="55"/>
      <c r="I1029" s="55"/>
      <c r="J1029" s="55"/>
      <c r="K1029" s="55"/>
      <c r="L1029" s="55"/>
      <c r="M1029" s="55"/>
    </row>
    <row r="1030" spans="4:13" ht="15.75" customHeight="1">
      <c r="D1030" s="55"/>
      <c r="E1030" s="55"/>
      <c r="F1030" s="55"/>
      <c r="H1030" s="55"/>
      <c r="I1030" s="55"/>
      <c r="J1030" s="55"/>
      <c r="K1030" s="55"/>
      <c r="L1030" s="55"/>
      <c r="M1030" s="55"/>
    </row>
    <row r="1031" spans="4:13" ht="15.75" customHeight="1">
      <c r="D1031" s="55"/>
      <c r="E1031" s="55"/>
      <c r="F1031" s="55"/>
      <c r="H1031" s="55"/>
      <c r="I1031" s="55"/>
      <c r="J1031" s="55"/>
      <c r="K1031" s="55"/>
      <c r="L1031" s="55"/>
      <c r="M1031" s="55"/>
    </row>
    <row r="1032" spans="4:13" ht="15.75" customHeight="1">
      <c r="D1032" s="55"/>
      <c r="E1032" s="55"/>
      <c r="F1032" s="55"/>
      <c r="H1032" s="55"/>
      <c r="I1032" s="55"/>
      <c r="J1032" s="55"/>
      <c r="K1032" s="55"/>
      <c r="L1032" s="55"/>
      <c r="M1032" s="55"/>
    </row>
    <row r="1033" spans="4:13" ht="15.75" customHeight="1">
      <c r="D1033" s="55"/>
      <c r="E1033" s="55"/>
      <c r="F1033" s="55"/>
      <c r="H1033" s="55"/>
      <c r="I1033" s="55"/>
      <c r="J1033" s="55"/>
      <c r="K1033" s="55"/>
      <c r="L1033" s="55"/>
      <c r="M1033" s="55"/>
    </row>
    <row r="1034" spans="4:13" ht="15.75" customHeight="1">
      <c r="D1034" s="55"/>
      <c r="E1034" s="55"/>
      <c r="F1034" s="55"/>
      <c r="H1034" s="55"/>
      <c r="I1034" s="55"/>
      <c r="J1034" s="55"/>
      <c r="K1034" s="55"/>
      <c r="L1034" s="55"/>
      <c r="M1034" s="55"/>
    </row>
    <row r="1035" spans="4:13" ht="15.75" customHeight="1">
      <c r="D1035" s="55"/>
      <c r="E1035" s="55"/>
      <c r="F1035" s="55"/>
      <c r="H1035" s="55"/>
      <c r="I1035" s="55"/>
      <c r="J1035" s="55"/>
      <c r="K1035" s="55"/>
      <c r="L1035" s="55"/>
      <c r="M1035" s="55"/>
    </row>
    <row r="1036" spans="4:13" ht="15.75" customHeight="1">
      <c r="D1036" s="55"/>
      <c r="E1036" s="55"/>
      <c r="F1036" s="55"/>
      <c r="H1036" s="55"/>
      <c r="I1036" s="55"/>
      <c r="J1036" s="55"/>
      <c r="K1036" s="55"/>
      <c r="L1036" s="55"/>
      <c r="M1036" s="55"/>
    </row>
    <row r="1037" spans="4:13" ht="15.75" customHeight="1">
      <c r="D1037" s="55"/>
      <c r="E1037" s="55"/>
      <c r="F1037" s="55"/>
      <c r="H1037" s="55"/>
      <c r="I1037" s="55"/>
      <c r="J1037" s="55"/>
      <c r="K1037" s="55"/>
      <c r="L1037" s="55"/>
      <c r="M1037" s="55"/>
    </row>
    <row r="1038" spans="4:13" ht="15.75" customHeight="1">
      <c r="D1038" s="55"/>
      <c r="E1038" s="55"/>
      <c r="F1038" s="55"/>
      <c r="H1038" s="55"/>
      <c r="I1038" s="55"/>
      <c r="J1038" s="55"/>
      <c r="K1038" s="55"/>
      <c r="L1038" s="55"/>
      <c r="M1038" s="55"/>
    </row>
    <row r="1039" spans="4:13" ht="15.75" customHeight="1">
      <c r="D1039" s="55"/>
      <c r="E1039" s="55"/>
      <c r="F1039" s="55"/>
      <c r="H1039" s="55"/>
      <c r="I1039" s="55"/>
      <c r="J1039" s="55"/>
      <c r="K1039" s="55"/>
      <c r="L1039" s="55"/>
      <c r="M1039" s="55"/>
    </row>
    <row r="1040" spans="4:13" ht="15.75" customHeight="1">
      <c r="D1040" s="55"/>
      <c r="E1040" s="55"/>
      <c r="F1040" s="55"/>
      <c r="H1040" s="55"/>
      <c r="I1040" s="55"/>
      <c r="J1040" s="55"/>
      <c r="K1040" s="55"/>
      <c r="L1040" s="55"/>
      <c r="M1040" s="55"/>
    </row>
    <row r="1041" spans="4:13" ht="15.75" customHeight="1">
      <c r="D1041" s="55"/>
      <c r="E1041" s="55"/>
      <c r="F1041" s="55"/>
      <c r="H1041" s="55"/>
      <c r="I1041" s="55"/>
      <c r="J1041" s="55"/>
      <c r="K1041" s="55"/>
      <c r="L1041" s="55"/>
      <c r="M1041" s="55"/>
    </row>
    <row r="1042" spans="4:13" ht="15.75" customHeight="1">
      <c r="D1042" s="55"/>
      <c r="E1042" s="55"/>
      <c r="F1042" s="55"/>
      <c r="H1042" s="55"/>
      <c r="I1042" s="55"/>
      <c r="J1042" s="55"/>
      <c r="K1042" s="55"/>
      <c r="L1042" s="55"/>
      <c r="M1042" s="55"/>
    </row>
    <row r="1043" spans="4:13" ht="15.75" customHeight="1">
      <c r="D1043" s="55"/>
      <c r="E1043" s="55"/>
      <c r="F1043" s="55"/>
      <c r="H1043" s="55"/>
      <c r="I1043" s="55"/>
      <c r="J1043" s="55"/>
      <c r="K1043" s="55"/>
      <c r="L1043" s="55"/>
      <c r="M1043" s="55"/>
    </row>
    <row r="1044" spans="4:13" ht="15.75" customHeight="1">
      <c r="D1044" s="55"/>
      <c r="E1044" s="55"/>
      <c r="F1044" s="55"/>
      <c r="H1044" s="55"/>
      <c r="I1044" s="55"/>
      <c r="J1044" s="55"/>
      <c r="K1044" s="55"/>
      <c r="L1044" s="55"/>
      <c r="M1044" s="55"/>
    </row>
    <row r="1045" spans="4:13" ht="15.75" customHeight="1">
      <c r="D1045" s="55"/>
      <c r="E1045" s="55"/>
      <c r="F1045" s="55"/>
      <c r="H1045" s="55"/>
      <c r="I1045" s="55"/>
      <c r="J1045" s="55"/>
      <c r="K1045" s="55"/>
      <c r="L1045" s="55"/>
      <c r="M1045" s="55"/>
    </row>
    <row r="1046" spans="4:13" ht="15.75" customHeight="1">
      <c r="D1046" s="55"/>
      <c r="E1046" s="55"/>
      <c r="F1046" s="55"/>
      <c r="H1046" s="55"/>
      <c r="I1046" s="55"/>
      <c r="J1046" s="55"/>
      <c r="K1046" s="55"/>
      <c r="L1046" s="55"/>
      <c r="M1046" s="55"/>
    </row>
    <row r="1047" spans="4:13" ht="15.75" customHeight="1">
      <c r="D1047" s="55"/>
      <c r="E1047" s="55"/>
      <c r="F1047" s="55"/>
      <c r="H1047" s="55"/>
      <c r="I1047" s="55"/>
      <c r="J1047" s="55"/>
      <c r="K1047" s="55"/>
      <c r="L1047" s="55"/>
      <c r="M1047" s="55"/>
    </row>
    <row r="1048" spans="4:13" ht="15.75" customHeight="1">
      <c r="D1048" s="55"/>
      <c r="E1048" s="55"/>
      <c r="F1048" s="55"/>
      <c r="H1048" s="55"/>
      <c r="I1048" s="55"/>
      <c r="J1048" s="55"/>
      <c r="K1048" s="55"/>
      <c r="L1048" s="55"/>
      <c r="M1048" s="55"/>
    </row>
    <row r="1049" spans="4:13" ht="15.75" customHeight="1">
      <c r="D1049" s="55"/>
      <c r="E1049" s="55"/>
      <c r="F1049" s="55"/>
      <c r="H1049" s="55"/>
      <c r="I1049" s="55"/>
      <c r="J1049" s="55"/>
      <c r="K1049" s="55"/>
      <c r="L1049" s="55"/>
      <c r="M1049" s="55"/>
    </row>
    <row r="1050" spans="4:13" ht="15.75" customHeight="1">
      <c r="D1050" s="55"/>
      <c r="E1050" s="55"/>
      <c r="F1050" s="55"/>
      <c r="H1050" s="55"/>
      <c r="I1050" s="55"/>
      <c r="J1050" s="55"/>
      <c r="K1050" s="55"/>
      <c r="L1050" s="55"/>
      <c r="M1050" s="55"/>
    </row>
    <row r="1051" spans="4:13" ht="15.75" customHeight="1">
      <c r="D1051" s="55"/>
      <c r="E1051" s="55"/>
      <c r="F1051" s="55"/>
      <c r="H1051" s="55"/>
      <c r="I1051" s="55"/>
      <c r="J1051" s="55"/>
      <c r="K1051" s="55"/>
      <c r="L1051" s="55"/>
      <c r="M1051" s="55"/>
    </row>
    <row r="1052" spans="4:13" ht="15.75" customHeight="1">
      <c r="D1052" s="55"/>
      <c r="E1052" s="55"/>
      <c r="F1052" s="55"/>
      <c r="H1052" s="55"/>
      <c r="I1052" s="55"/>
      <c r="J1052" s="55"/>
      <c r="K1052" s="55"/>
      <c r="L1052" s="55"/>
      <c r="M1052" s="55"/>
    </row>
    <row r="1053" spans="4:13" ht="15.75" customHeight="1">
      <c r="D1053" s="55"/>
      <c r="E1053" s="55"/>
      <c r="F1053" s="55"/>
      <c r="H1053" s="55"/>
      <c r="I1053" s="55"/>
      <c r="J1053" s="55"/>
      <c r="K1053" s="55"/>
      <c r="L1053" s="55"/>
      <c r="M1053" s="55"/>
    </row>
    <row r="1054" spans="4:13" ht="15.75" customHeight="1">
      <c r="D1054" s="55"/>
      <c r="E1054" s="55"/>
      <c r="F1054" s="55"/>
      <c r="H1054" s="55"/>
      <c r="I1054" s="55"/>
      <c r="J1054" s="55"/>
      <c r="K1054" s="55"/>
      <c r="L1054" s="55"/>
      <c r="M1054" s="55"/>
    </row>
    <row r="1055" spans="4:13" ht="15.75" customHeight="1">
      <c r="D1055" s="55"/>
      <c r="E1055" s="55"/>
      <c r="F1055" s="55"/>
      <c r="H1055" s="55"/>
      <c r="I1055" s="55"/>
      <c r="J1055" s="55"/>
      <c r="K1055" s="55"/>
      <c r="L1055" s="55"/>
      <c r="M1055" s="55"/>
    </row>
    <row r="1056" spans="4:13" ht="15.75" customHeight="1">
      <c r="D1056" s="55"/>
      <c r="E1056" s="55"/>
      <c r="F1056" s="55"/>
      <c r="H1056" s="55"/>
      <c r="I1056" s="55"/>
      <c r="J1056" s="55"/>
      <c r="K1056" s="55"/>
      <c r="L1056" s="55"/>
      <c r="M1056" s="55"/>
    </row>
    <row r="1057" spans="4:13" ht="15.75" customHeight="1">
      <c r="D1057" s="55"/>
      <c r="E1057" s="55"/>
      <c r="F1057" s="55"/>
      <c r="H1057" s="55"/>
      <c r="I1057" s="55"/>
      <c r="J1057" s="55"/>
      <c r="K1057" s="55"/>
      <c r="L1057" s="55"/>
      <c r="M1057" s="55"/>
    </row>
    <row r="1058" spans="4:13" ht="15.75" customHeight="1">
      <c r="D1058" s="55"/>
      <c r="E1058" s="55"/>
      <c r="F1058" s="55"/>
      <c r="H1058" s="55"/>
      <c r="I1058" s="55"/>
      <c r="J1058" s="55"/>
      <c r="K1058" s="55"/>
      <c r="L1058" s="55"/>
      <c r="M1058" s="55"/>
    </row>
    <row r="1059" spans="4:13" ht="15.75" customHeight="1">
      <c r="D1059" s="55"/>
      <c r="E1059" s="55"/>
      <c r="F1059" s="55"/>
      <c r="H1059" s="55"/>
      <c r="I1059" s="55"/>
      <c r="J1059" s="55"/>
      <c r="K1059" s="55"/>
      <c r="L1059" s="55"/>
      <c r="M1059" s="55"/>
    </row>
    <row r="1060" spans="4:13" ht="15.75" customHeight="1">
      <c r="D1060" s="55"/>
      <c r="E1060" s="55"/>
      <c r="F1060" s="55"/>
      <c r="H1060" s="55"/>
      <c r="I1060" s="55"/>
      <c r="J1060" s="55"/>
      <c r="K1060" s="55"/>
      <c r="L1060" s="55"/>
      <c r="M1060" s="55"/>
    </row>
    <row r="1061" spans="4:13" ht="15.75" customHeight="1">
      <c r="D1061" s="55"/>
      <c r="E1061" s="55"/>
      <c r="F1061" s="55"/>
      <c r="H1061" s="55"/>
      <c r="I1061" s="55"/>
      <c r="J1061" s="55"/>
      <c r="K1061" s="55"/>
      <c r="L1061" s="55"/>
      <c r="M1061" s="55"/>
    </row>
    <row r="1062" spans="4:13" ht="15.75" customHeight="1">
      <c r="D1062" s="55"/>
      <c r="E1062" s="55"/>
      <c r="F1062" s="55"/>
      <c r="H1062" s="55"/>
      <c r="I1062" s="55"/>
      <c r="J1062" s="55"/>
      <c r="K1062" s="55"/>
      <c r="L1062" s="55"/>
      <c r="M1062" s="55"/>
    </row>
    <row r="1063" spans="4:13" ht="15.75" customHeight="1">
      <c r="D1063" s="55"/>
      <c r="E1063" s="55"/>
      <c r="F1063" s="55"/>
      <c r="H1063" s="55"/>
      <c r="I1063" s="55"/>
      <c r="J1063" s="55"/>
      <c r="K1063" s="55"/>
      <c r="L1063" s="55"/>
      <c r="M1063" s="55"/>
    </row>
    <row r="1064" spans="4:13" ht="15.75" customHeight="1">
      <c r="D1064" s="55"/>
      <c r="E1064" s="55"/>
      <c r="F1064" s="55"/>
      <c r="H1064" s="55"/>
      <c r="I1064" s="55"/>
      <c r="J1064" s="55"/>
      <c r="K1064" s="55"/>
      <c r="L1064" s="55"/>
      <c r="M1064" s="55"/>
    </row>
    <row r="1065" spans="4:13" ht="15.75" customHeight="1">
      <c r="D1065" s="55"/>
      <c r="E1065" s="55"/>
      <c r="F1065" s="55"/>
      <c r="H1065" s="55"/>
      <c r="I1065" s="55"/>
      <c r="J1065" s="55"/>
      <c r="K1065" s="55"/>
      <c r="L1065" s="55"/>
      <c r="M1065" s="55"/>
    </row>
    <row r="1066" spans="4:13" ht="15.75" customHeight="1">
      <c r="D1066" s="55"/>
      <c r="E1066" s="55"/>
      <c r="F1066" s="55"/>
      <c r="H1066" s="55"/>
      <c r="I1066" s="55"/>
      <c r="J1066" s="55"/>
      <c r="K1066" s="55"/>
      <c r="L1066" s="55"/>
      <c r="M1066" s="55"/>
    </row>
    <row r="1067" spans="4:13" ht="15.75" customHeight="1">
      <c r="D1067" s="55"/>
      <c r="E1067" s="55"/>
      <c r="F1067" s="55"/>
      <c r="H1067" s="55"/>
      <c r="I1067" s="55"/>
      <c r="J1067" s="55"/>
      <c r="K1067" s="55"/>
      <c r="L1067" s="55"/>
      <c r="M1067" s="55"/>
    </row>
    <row r="1068" spans="4:13" ht="15.75" customHeight="1">
      <c r="D1068" s="55"/>
      <c r="E1068" s="55"/>
      <c r="F1068" s="55"/>
      <c r="H1068" s="55"/>
      <c r="I1068" s="55"/>
      <c r="J1068" s="55"/>
      <c r="K1068" s="55"/>
      <c r="L1068" s="55"/>
      <c r="M1068" s="55"/>
    </row>
    <row r="1069" spans="4:13" ht="15.75" customHeight="1">
      <c r="D1069" s="55"/>
      <c r="E1069" s="55"/>
      <c r="F1069" s="55"/>
      <c r="H1069" s="55"/>
      <c r="I1069" s="55"/>
      <c r="J1069" s="55"/>
      <c r="K1069" s="55"/>
      <c r="L1069" s="55"/>
      <c r="M1069" s="55"/>
    </row>
    <row r="1070" spans="4:13" ht="15.75" customHeight="1">
      <c r="D1070" s="55"/>
      <c r="E1070" s="55"/>
      <c r="F1070" s="55"/>
      <c r="H1070" s="55"/>
      <c r="I1070" s="55"/>
      <c r="J1070" s="55"/>
      <c r="K1070" s="55"/>
      <c r="L1070" s="55"/>
      <c r="M1070" s="55"/>
    </row>
    <row r="1071" spans="4:13" ht="15.75" customHeight="1">
      <c r="D1071" s="55"/>
      <c r="E1071" s="55"/>
      <c r="F1071" s="55"/>
      <c r="H1071" s="55"/>
      <c r="I1071" s="55"/>
      <c r="J1071" s="55"/>
      <c r="K1071" s="55"/>
      <c r="L1071" s="55"/>
      <c r="M1071" s="55"/>
    </row>
    <row r="1072" spans="4:13" ht="15.75" customHeight="1">
      <c r="D1072" s="55"/>
      <c r="E1072" s="55"/>
      <c r="F1072" s="55"/>
      <c r="H1072" s="55"/>
      <c r="I1072" s="55"/>
      <c r="J1072" s="55"/>
      <c r="K1072" s="55"/>
      <c r="L1072" s="55"/>
      <c r="M1072" s="55"/>
    </row>
    <row r="1073" spans="4:13" ht="15.75" customHeight="1">
      <c r="D1073" s="55"/>
      <c r="E1073" s="55"/>
      <c r="F1073" s="55"/>
      <c r="H1073" s="55"/>
      <c r="I1073" s="55"/>
      <c r="J1073" s="55"/>
      <c r="K1073" s="55"/>
      <c r="L1073" s="55"/>
      <c r="M1073" s="55"/>
    </row>
    <row r="1074" spans="4:13" ht="15.75" customHeight="1">
      <c r="D1074" s="55"/>
      <c r="E1074" s="55"/>
      <c r="F1074" s="55"/>
      <c r="H1074" s="55"/>
      <c r="I1074" s="55"/>
      <c r="J1074" s="55"/>
      <c r="K1074" s="55"/>
      <c r="L1074" s="55"/>
      <c r="M1074" s="55"/>
    </row>
    <row r="1075" spans="4:13" ht="15.75" customHeight="1">
      <c r="D1075" s="55"/>
      <c r="E1075" s="55"/>
      <c r="F1075" s="55"/>
      <c r="H1075" s="55"/>
      <c r="I1075" s="55"/>
      <c r="J1075" s="55"/>
      <c r="K1075" s="55"/>
      <c r="L1075" s="55"/>
      <c r="M1075" s="55"/>
    </row>
    <row r="1076" spans="4:13" ht="15.75" customHeight="1">
      <c r="D1076" s="55"/>
      <c r="E1076" s="55"/>
      <c r="F1076" s="55"/>
      <c r="H1076" s="55"/>
      <c r="I1076" s="55"/>
      <c r="J1076" s="55"/>
      <c r="K1076" s="55"/>
      <c r="L1076" s="55"/>
      <c r="M1076" s="55"/>
    </row>
    <row r="1077" spans="4:13" ht="15.75" customHeight="1">
      <c r="D1077" s="55"/>
      <c r="E1077" s="55"/>
      <c r="F1077" s="55"/>
      <c r="H1077" s="55"/>
      <c r="I1077" s="55"/>
      <c r="J1077" s="55"/>
      <c r="K1077" s="55"/>
      <c r="L1077" s="55"/>
      <c r="M1077" s="55"/>
    </row>
    <row r="1078" spans="4:13" ht="15.75" customHeight="1">
      <c r="D1078" s="55"/>
      <c r="E1078" s="55"/>
      <c r="F1078" s="55"/>
      <c r="H1078" s="55"/>
      <c r="I1078" s="55"/>
      <c r="J1078" s="55"/>
      <c r="K1078" s="55"/>
      <c r="L1078" s="55"/>
      <c r="M1078" s="55"/>
    </row>
    <row r="1079" spans="4:13" ht="15.75" customHeight="1">
      <c r="D1079" s="55"/>
      <c r="E1079" s="55"/>
      <c r="F1079" s="55"/>
      <c r="H1079" s="55"/>
      <c r="I1079" s="55"/>
      <c r="J1079" s="55"/>
      <c r="K1079" s="55"/>
      <c r="L1079" s="55"/>
      <c r="M1079" s="55"/>
    </row>
    <row r="1080" spans="4:13" ht="15.75" customHeight="1">
      <c r="D1080" s="55"/>
      <c r="E1080" s="55"/>
      <c r="F1080" s="55"/>
      <c r="H1080" s="55"/>
      <c r="I1080" s="55"/>
      <c r="J1080" s="55"/>
      <c r="K1080" s="55"/>
      <c r="L1080" s="55"/>
      <c r="M1080" s="55"/>
    </row>
    <row r="1081" spans="4:13" ht="15.75" customHeight="1">
      <c r="D1081" s="55"/>
      <c r="E1081" s="55"/>
      <c r="F1081" s="55"/>
      <c r="H1081" s="55"/>
      <c r="I1081" s="55"/>
      <c r="J1081" s="55"/>
      <c r="K1081" s="55"/>
      <c r="L1081" s="55"/>
      <c r="M1081" s="55"/>
    </row>
    <row r="1082" spans="4:13" ht="15.75" customHeight="1">
      <c r="D1082" s="55"/>
      <c r="E1082" s="55"/>
      <c r="F1082" s="55"/>
      <c r="H1082" s="55"/>
      <c r="I1082" s="55"/>
      <c r="J1082" s="55"/>
      <c r="K1082" s="55"/>
      <c r="L1082" s="55"/>
      <c r="M1082" s="55"/>
    </row>
    <row r="1083" spans="4:13" ht="15.75" customHeight="1">
      <c r="D1083" s="55"/>
      <c r="E1083" s="55"/>
      <c r="F1083" s="55"/>
      <c r="H1083" s="55"/>
      <c r="I1083" s="55"/>
      <c r="J1083" s="55"/>
      <c r="K1083" s="55"/>
      <c r="L1083" s="55"/>
      <c r="M1083" s="55"/>
    </row>
    <row r="1084" spans="4:13" ht="15.75" customHeight="1">
      <c r="D1084" s="55"/>
      <c r="E1084" s="55"/>
      <c r="F1084" s="55"/>
      <c r="H1084" s="55"/>
      <c r="I1084" s="55"/>
      <c r="J1084" s="55"/>
      <c r="K1084" s="55"/>
      <c r="L1084" s="55"/>
      <c r="M1084" s="55"/>
    </row>
    <row r="1085" spans="4:13" ht="15.75" customHeight="1">
      <c r="D1085" s="55"/>
      <c r="E1085" s="55"/>
      <c r="F1085" s="55"/>
      <c r="H1085" s="55"/>
      <c r="I1085" s="55"/>
      <c r="J1085" s="55"/>
      <c r="K1085" s="55"/>
      <c r="L1085" s="55"/>
      <c r="M1085" s="55"/>
    </row>
    <row r="1086" spans="4:13" ht="15.75" customHeight="1">
      <c r="D1086" s="55"/>
      <c r="E1086" s="55"/>
      <c r="F1086" s="55"/>
      <c r="H1086" s="55"/>
      <c r="I1086" s="55"/>
      <c r="J1086" s="55"/>
      <c r="K1086" s="55"/>
      <c r="L1086" s="55"/>
      <c r="M1086" s="55"/>
    </row>
    <row r="1087" spans="4:13" ht="15.75" customHeight="1">
      <c r="D1087" s="55"/>
      <c r="E1087" s="55"/>
      <c r="F1087" s="55"/>
      <c r="H1087" s="55"/>
      <c r="I1087" s="55"/>
      <c r="J1087" s="55"/>
      <c r="K1087" s="55"/>
      <c r="L1087" s="55"/>
      <c r="M1087" s="55"/>
    </row>
    <row r="1088" spans="4:13" ht="15.75" customHeight="1">
      <c r="D1088" s="55"/>
      <c r="E1088" s="55"/>
      <c r="F1088" s="55"/>
      <c r="H1088" s="55"/>
      <c r="I1088" s="55"/>
      <c r="J1088" s="55"/>
      <c r="K1088" s="55"/>
      <c r="L1088" s="55"/>
      <c r="M1088" s="55"/>
    </row>
    <row r="1089" spans="4:13" ht="15.75" customHeight="1">
      <c r="D1089" s="55"/>
      <c r="E1089" s="55"/>
      <c r="F1089" s="55"/>
      <c r="H1089" s="55"/>
      <c r="I1089" s="55"/>
      <c r="J1089" s="55"/>
      <c r="K1089" s="55"/>
      <c r="L1089" s="55"/>
      <c r="M1089" s="55"/>
    </row>
    <row r="1090" spans="4:13" ht="15.75" customHeight="1">
      <c r="D1090" s="55"/>
      <c r="E1090" s="55"/>
      <c r="F1090" s="55"/>
      <c r="H1090" s="55"/>
      <c r="I1090" s="55"/>
      <c r="J1090" s="55"/>
      <c r="K1090" s="55"/>
      <c r="L1090" s="55"/>
      <c r="M1090" s="55"/>
    </row>
    <row r="1091" spans="4:13" ht="15.75" customHeight="1">
      <c r="D1091" s="55"/>
      <c r="E1091" s="55"/>
      <c r="F1091" s="55"/>
      <c r="H1091" s="55"/>
      <c r="I1091" s="55"/>
      <c r="J1091" s="55"/>
      <c r="K1091" s="55"/>
      <c r="L1091" s="55"/>
      <c r="M1091" s="55"/>
    </row>
    <row r="1092" spans="4:13" ht="15.75" customHeight="1">
      <c r="D1092" s="55"/>
      <c r="E1092" s="55"/>
      <c r="F1092" s="55"/>
      <c r="H1092" s="55"/>
      <c r="I1092" s="55"/>
      <c r="J1092" s="55"/>
      <c r="K1092" s="55"/>
      <c r="L1092" s="55"/>
      <c r="M1092" s="55"/>
    </row>
    <row r="1093" spans="4:13" ht="15.75" customHeight="1">
      <c r="D1093" s="55"/>
      <c r="E1093" s="55"/>
      <c r="F1093" s="55"/>
      <c r="H1093" s="55"/>
      <c r="I1093" s="55"/>
      <c r="J1093" s="55"/>
      <c r="K1093" s="55"/>
      <c r="L1093" s="55"/>
      <c r="M1093" s="55"/>
    </row>
    <row r="1094" spans="4:13" ht="15.75" customHeight="1">
      <c r="D1094" s="55"/>
      <c r="E1094" s="55"/>
      <c r="F1094" s="55"/>
      <c r="H1094" s="55"/>
      <c r="I1094" s="55"/>
      <c r="J1094" s="55"/>
      <c r="K1094" s="55"/>
      <c r="L1094" s="55"/>
      <c r="M1094" s="55"/>
    </row>
    <row r="1095" spans="4:13" ht="15.75" customHeight="1">
      <c r="D1095" s="55"/>
      <c r="E1095" s="55"/>
      <c r="F1095" s="55"/>
      <c r="H1095" s="55"/>
      <c r="I1095" s="55"/>
      <c r="J1095" s="55"/>
      <c r="K1095" s="55"/>
      <c r="L1095" s="55"/>
      <c r="M1095" s="55"/>
    </row>
    <row r="1096" spans="4:13" ht="15.75" customHeight="1">
      <c r="D1096" s="55"/>
      <c r="E1096" s="55"/>
      <c r="F1096" s="55"/>
      <c r="H1096" s="55"/>
      <c r="I1096" s="55"/>
      <c r="J1096" s="55"/>
      <c r="K1096" s="55"/>
      <c r="L1096" s="55"/>
      <c r="M1096" s="55"/>
    </row>
    <row r="1097" spans="4:13" ht="15.75" customHeight="1">
      <c r="D1097" s="55"/>
      <c r="E1097" s="55"/>
      <c r="F1097" s="55"/>
      <c r="H1097" s="55"/>
      <c r="I1097" s="55"/>
      <c r="J1097" s="55"/>
      <c r="K1097" s="55"/>
      <c r="L1097" s="55"/>
      <c r="M1097" s="55"/>
    </row>
    <row r="1098" spans="4:13" ht="15.75" customHeight="1">
      <c r="D1098" s="55"/>
      <c r="E1098" s="55"/>
      <c r="F1098" s="55"/>
      <c r="H1098" s="55"/>
      <c r="I1098" s="55"/>
      <c r="J1098" s="55"/>
      <c r="K1098" s="55"/>
      <c r="L1098" s="55"/>
      <c r="M1098" s="55"/>
    </row>
    <row r="1099" spans="4:13" ht="15.75" customHeight="1">
      <c r="D1099" s="55"/>
      <c r="E1099" s="55"/>
      <c r="F1099" s="55"/>
      <c r="H1099" s="55"/>
      <c r="I1099" s="55"/>
      <c r="J1099" s="55"/>
      <c r="K1099" s="55"/>
      <c r="L1099" s="55"/>
      <c r="M1099" s="55"/>
    </row>
    <row r="1100" spans="4:13" ht="15.75" customHeight="1">
      <c r="D1100" s="55"/>
      <c r="E1100" s="55"/>
      <c r="F1100" s="55"/>
      <c r="H1100" s="55"/>
      <c r="I1100" s="55"/>
      <c r="J1100" s="55"/>
      <c r="K1100" s="55"/>
      <c r="L1100" s="55"/>
      <c r="M1100" s="55"/>
    </row>
    <row r="1101" spans="4:13" ht="15.75" customHeight="1">
      <c r="D1101" s="55"/>
      <c r="E1101" s="55"/>
      <c r="F1101" s="55"/>
      <c r="H1101" s="55"/>
      <c r="I1101" s="55"/>
      <c r="J1101" s="55"/>
      <c r="K1101" s="55"/>
      <c r="L1101" s="55"/>
      <c r="M1101" s="55"/>
    </row>
    <row r="1102" spans="4:13" ht="15.75" customHeight="1">
      <c r="D1102" s="55"/>
      <c r="E1102" s="55"/>
      <c r="F1102" s="55"/>
      <c r="H1102" s="55"/>
      <c r="I1102" s="55"/>
      <c r="J1102" s="55"/>
      <c r="K1102" s="55"/>
      <c r="L1102" s="55"/>
      <c r="M1102" s="55"/>
    </row>
    <row r="1103" spans="4:13" ht="15.75" customHeight="1">
      <c r="D1103" s="55"/>
      <c r="E1103" s="55"/>
      <c r="F1103" s="55"/>
      <c r="H1103" s="55"/>
      <c r="I1103" s="55"/>
      <c r="J1103" s="55"/>
      <c r="K1103" s="55"/>
      <c r="L1103" s="55"/>
      <c r="M1103" s="55"/>
    </row>
    <row r="1104" spans="4:13" ht="15.75" customHeight="1">
      <c r="D1104" s="55"/>
      <c r="E1104" s="55"/>
      <c r="F1104" s="55"/>
      <c r="H1104" s="55"/>
      <c r="I1104" s="55"/>
      <c r="J1104" s="55"/>
      <c r="K1104" s="55"/>
      <c r="L1104" s="55"/>
      <c r="M1104" s="55"/>
    </row>
    <row r="1105" spans="4:13" ht="15.75" customHeight="1">
      <c r="D1105" s="55"/>
      <c r="E1105" s="55"/>
      <c r="F1105" s="55"/>
      <c r="H1105" s="55"/>
      <c r="I1105" s="55"/>
      <c r="J1105" s="55"/>
      <c r="K1105" s="55"/>
      <c r="L1105" s="55"/>
      <c r="M1105" s="55"/>
    </row>
    <row r="1106" spans="4:13" ht="15.75" customHeight="1">
      <c r="D1106" s="55"/>
      <c r="E1106" s="55"/>
      <c r="F1106" s="55"/>
      <c r="H1106" s="55"/>
      <c r="I1106" s="55"/>
      <c r="J1106" s="55"/>
      <c r="K1106" s="55"/>
      <c r="L1106" s="55"/>
      <c r="M1106" s="55"/>
    </row>
    <row r="1107" spans="4:13" ht="15.75" customHeight="1">
      <c r="D1107" s="55"/>
      <c r="E1107" s="55"/>
      <c r="F1107" s="55"/>
      <c r="H1107" s="55"/>
      <c r="I1107" s="55"/>
      <c r="J1107" s="55"/>
      <c r="K1107" s="55"/>
      <c r="L1107" s="55"/>
      <c r="M1107" s="55"/>
    </row>
    <row r="1108" spans="4:13" ht="15.75" customHeight="1">
      <c r="D1108" s="55"/>
      <c r="E1108" s="55"/>
      <c r="F1108" s="55"/>
      <c r="H1108" s="55"/>
      <c r="I1108" s="55"/>
      <c r="J1108" s="55"/>
      <c r="K1108" s="55"/>
      <c r="L1108" s="55"/>
      <c r="M1108" s="55"/>
    </row>
    <row r="1109" spans="4:13" ht="15.75" customHeight="1">
      <c r="D1109" s="55"/>
      <c r="E1109" s="55"/>
      <c r="F1109" s="55"/>
      <c r="H1109" s="55"/>
      <c r="I1109" s="55"/>
      <c r="J1109" s="55"/>
      <c r="K1109" s="55"/>
      <c r="L1109" s="55"/>
      <c r="M1109" s="55"/>
    </row>
    <row r="1110" spans="4:13" ht="15.75" customHeight="1">
      <c r="D1110" s="55"/>
      <c r="E1110" s="55"/>
      <c r="F1110" s="55"/>
      <c r="H1110" s="55"/>
      <c r="I1110" s="55"/>
      <c r="J1110" s="55"/>
      <c r="K1110" s="55"/>
      <c r="L1110" s="55"/>
      <c r="M1110" s="55"/>
    </row>
    <row r="1111" spans="4:13" ht="15.75" customHeight="1">
      <c r="D1111" s="55"/>
      <c r="E1111" s="55"/>
      <c r="F1111" s="55"/>
      <c r="H1111" s="55"/>
      <c r="I1111" s="55"/>
      <c r="J1111" s="55"/>
      <c r="K1111" s="55"/>
      <c r="L1111" s="55"/>
      <c r="M1111" s="55"/>
    </row>
    <row r="1112" spans="4:13" ht="15.75" customHeight="1">
      <c r="D1112" s="55"/>
      <c r="E1112" s="55"/>
      <c r="F1112" s="55"/>
      <c r="H1112" s="55"/>
      <c r="I1112" s="55"/>
      <c r="J1112" s="55"/>
      <c r="K1112" s="55"/>
      <c r="L1112" s="55"/>
      <c r="M1112" s="55"/>
    </row>
    <row r="1113" spans="4:13" ht="15.75" customHeight="1">
      <c r="D1113" s="55"/>
      <c r="E1113" s="55"/>
      <c r="F1113" s="55"/>
      <c r="H1113" s="55"/>
      <c r="I1113" s="55"/>
      <c r="J1113" s="55"/>
      <c r="K1113" s="55"/>
      <c r="L1113" s="55"/>
      <c r="M1113" s="55"/>
    </row>
    <row r="1114" spans="4:13" ht="15.75" customHeight="1">
      <c r="D1114" s="55"/>
      <c r="E1114" s="55"/>
      <c r="F1114" s="55"/>
      <c r="H1114" s="55"/>
      <c r="I1114" s="55"/>
      <c r="J1114" s="55"/>
      <c r="K1114" s="55"/>
      <c r="L1114" s="55"/>
      <c r="M1114" s="55"/>
    </row>
    <row r="1115" spans="4:13" ht="15.75" customHeight="1">
      <c r="D1115" s="55"/>
      <c r="E1115" s="55"/>
      <c r="F1115" s="55"/>
      <c r="H1115" s="55"/>
      <c r="I1115" s="55"/>
      <c r="J1115" s="55"/>
      <c r="K1115" s="55"/>
      <c r="L1115" s="55"/>
      <c r="M1115" s="55"/>
    </row>
    <row r="1116" spans="4:13" ht="15.75" customHeight="1">
      <c r="D1116" s="55"/>
      <c r="E1116" s="55"/>
      <c r="F1116" s="55"/>
      <c r="H1116" s="55"/>
      <c r="I1116" s="55"/>
      <c r="J1116" s="55"/>
      <c r="K1116" s="55"/>
      <c r="L1116" s="55"/>
      <c r="M1116" s="55"/>
    </row>
    <row r="1117" spans="4:13" ht="15.75" customHeight="1">
      <c r="D1117" s="55"/>
      <c r="E1117" s="55"/>
      <c r="F1117" s="55"/>
      <c r="H1117" s="55"/>
      <c r="I1117" s="55"/>
      <c r="J1117" s="55"/>
      <c r="K1117" s="55"/>
      <c r="L1117" s="55"/>
      <c r="M1117" s="55"/>
    </row>
    <row r="1118" spans="4:13" ht="15.75" customHeight="1">
      <c r="D1118" s="55"/>
      <c r="E1118" s="55"/>
      <c r="F1118" s="55"/>
      <c r="H1118" s="55"/>
      <c r="I1118" s="55"/>
      <c r="J1118" s="55"/>
      <c r="K1118" s="55"/>
      <c r="L1118" s="55"/>
      <c r="M1118" s="55"/>
    </row>
    <row r="1119" spans="4:13" ht="15.75" customHeight="1">
      <c r="D1119" s="55"/>
      <c r="E1119" s="55"/>
      <c r="F1119" s="55"/>
      <c r="H1119" s="55"/>
      <c r="I1119" s="55"/>
      <c r="J1119" s="55"/>
      <c r="K1119" s="55"/>
      <c r="L1119" s="55"/>
      <c r="M1119" s="55"/>
    </row>
    <row r="1120" spans="4:13" ht="15.75" customHeight="1">
      <c r="D1120" s="55"/>
      <c r="E1120" s="55"/>
      <c r="F1120" s="55"/>
      <c r="H1120" s="55"/>
      <c r="I1120" s="55"/>
      <c r="J1120" s="55"/>
      <c r="K1120" s="55"/>
      <c r="L1120" s="55"/>
      <c r="M1120" s="55"/>
    </row>
    <row r="1121" spans="4:13" ht="15.75" customHeight="1">
      <c r="D1121" s="55"/>
      <c r="E1121" s="55"/>
      <c r="F1121" s="55"/>
      <c r="H1121" s="55"/>
      <c r="I1121" s="55"/>
      <c r="J1121" s="55"/>
      <c r="K1121" s="55"/>
      <c r="L1121" s="55"/>
      <c r="M1121" s="55"/>
    </row>
    <row r="1122" spans="4:13" ht="15.75" customHeight="1">
      <c r="D1122" s="55"/>
      <c r="E1122" s="55"/>
      <c r="F1122" s="55"/>
      <c r="H1122" s="55"/>
      <c r="I1122" s="55"/>
      <c r="J1122" s="55"/>
      <c r="K1122" s="55"/>
      <c r="L1122" s="55"/>
      <c r="M1122" s="55"/>
    </row>
    <row r="1123" spans="4:13" ht="15.75" customHeight="1">
      <c r="D1123" s="55"/>
      <c r="E1123" s="55"/>
      <c r="F1123" s="55"/>
      <c r="H1123" s="55"/>
      <c r="I1123" s="55"/>
      <c r="J1123" s="55"/>
      <c r="K1123" s="55"/>
      <c r="L1123" s="55"/>
      <c r="M1123" s="55"/>
    </row>
    <row r="1124" spans="4:13" ht="15.75" customHeight="1">
      <c r="D1124" s="55"/>
      <c r="E1124" s="55"/>
      <c r="F1124" s="55"/>
      <c r="H1124" s="55"/>
      <c r="I1124" s="55"/>
      <c r="J1124" s="55"/>
      <c r="K1124" s="55"/>
      <c r="L1124" s="55"/>
      <c r="M1124" s="55"/>
    </row>
    <row r="1125" spans="4:13" ht="15.75" customHeight="1">
      <c r="D1125" s="55"/>
      <c r="E1125" s="55"/>
      <c r="F1125" s="55"/>
      <c r="H1125" s="55"/>
      <c r="I1125" s="55"/>
      <c r="J1125" s="55"/>
      <c r="K1125" s="55"/>
      <c r="L1125" s="55"/>
      <c r="M1125" s="55"/>
    </row>
    <row r="1126" spans="4:13" ht="15.75" customHeight="1">
      <c r="D1126" s="55"/>
      <c r="E1126" s="55"/>
      <c r="F1126" s="55"/>
      <c r="H1126" s="55"/>
      <c r="I1126" s="55"/>
      <c r="J1126" s="55"/>
      <c r="K1126" s="55"/>
      <c r="L1126" s="55"/>
      <c r="M1126" s="55"/>
    </row>
    <row r="1127" spans="4:13" ht="15.75" customHeight="1">
      <c r="D1127" s="55"/>
      <c r="E1127" s="55"/>
      <c r="F1127" s="55"/>
      <c r="H1127" s="55"/>
      <c r="I1127" s="55"/>
      <c r="J1127" s="55"/>
      <c r="K1127" s="55"/>
      <c r="L1127" s="55"/>
      <c r="M1127" s="55"/>
    </row>
    <row r="1128" spans="4:13" ht="15.75" customHeight="1">
      <c r="D1128" s="55"/>
      <c r="E1128" s="55"/>
      <c r="F1128" s="55"/>
      <c r="H1128" s="55"/>
      <c r="I1128" s="55"/>
      <c r="J1128" s="55"/>
      <c r="K1128" s="55"/>
      <c r="L1128" s="55"/>
      <c r="M1128" s="55"/>
    </row>
    <row r="1129" spans="4:13" ht="15.75" customHeight="1">
      <c r="D1129" s="55"/>
      <c r="E1129" s="55"/>
      <c r="F1129" s="55"/>
      <c r="H1129" s="55"/>
      <c r="I1129" s="55"/>
      <c r="J1129" s="55"/>
      <c r="K1129" s="55"/>
      <c r="L1129" s="55"/>
      <c r="M1129" s="55"/>
    </row>
    <row r="1130" spans="4:13" ht="15.75" customHeight="1">
      <c r="D1130" s="55"/>
      <c r="E1130" s="55"/>
      <c r="F1130" s="55"/>
      <c r="H1130" s="55"/>
      <c r="I1130" s="55"/>
      <c r="J1130" s="55"/>
      <c r="K1130" s="55"/>
      <c r="L1130" s="55"/>
      <c r="M1130" s="55"/>
    </row>
    <row r="1131" spans="4:13" ht="15.75" customHeight="1">
      <c r="D1131" s="55"/>
      <c r="E1131" s="55"/>
      <c r="F1131" s="55"/>
      <c r="H1131" s="55"/>
      <c r="I1131" s="55"/>
      <c r="J1131" s="55"/>
      <c r="K1131" s="55"/>
      <c r="L1131" s="55"/>
      <c r="M1131" s="55"/>
    </row>
    <row r="1132" spans="4:13" ht="15.75" customHeight="1">
      <c r="D1132" s="55"/>
      <c r="E1132" s="55"/>
      <c r="F1132" s="55"/>
      <c r="H1132" s="55"/>
      <c r="I1132" s="55"/>
      <c r="J1132" s="55"/>
      <c r="K1132" s="55"/>
      <c r="L1132" s="55"/>
      <c r="M1132" s="55"/>
    </row>
    <row r="1133" spans="4:13" ht="15.75" customHeight="1">
      <c r="D1133" s="55"/>
      <c r="E1133" s="55"/>
      <c r="F1133" s="55"/>
      <c r="H1133" s="55"/>
      <c r="I1133" s="55"/>
      <c r="J1133" s="55"/>
      <c r="K1133" s="55"/>
      <c r="L1133" s="55"/>
      <c r="M1133" s="55"/>
    </row>
    <row r="1134" spans="4:13" ht="15.75" customHeight="1">
      <c r="D1134" s="55"/>
      <c r="E1134" s="55"/>
      <c r="F1134" s="55"/>
      <c r="H1134" s="55"/>
      <c r="I1134" s="55"/>
      <c r="J1134" s="55"/>
      <c r="K1134" s="55"/>
      <c r="L1134" s="55"/>
      <c r="M1134" s="55"/>
    </row>
    <row r="1135" spans="4:13" ht="15.75" customHeight="1">
      <c r="D1135" s="55"/>
      <c r="E1135" s="55"/>
      <c r="F1135" s="55"/>
      <c r="H1135" s="55"/>
      <c r="I1135" s="55"/>
      <c r="J1135" s="55"/>
      <c r="K1135" s="55"/>
      <c r="L1135" s="55"/>
      <c r="M1135" s="55"/>
    </row>
    <row r="1136" spans="4:13" ht="15.75" customHeight="1">
      <c r="D1136" s="55"/>
      <c r="E1136" s="55"/>
      <c r="F1136" s="55"/>
      <c r="H1136" s="55"/>
      <c r="I1136" s="55"/>
      <c r="J1136" s="55"/>
      <c r="K1136" s="55"/>
      <c r="L1136" s="55"/>
      <c r="M1136" s="55"/>
    </row>
    <row r="1137" spans="4:13" ht="15.75" customHeight="1">
      <c r="D1137" s="55"/>
      <c r="E1137" s="55"/>
      <c r="F1137" s="55"/>
      <c r="H1137" s="55"/>
      <c r="I1137" s="55"/>
      <c r="J1137" s="55"/>
      <c r="K1137" s="55"/>
      <c r="L1137" s="55"/>
      <c r="M1137" s="55"/>
    </row>
    <row r="1138" spans="4:13" ht="15.75" customHeight="1">
      <c r="D1138" s="55"/>
      <c r="E1138" s="55"/>
      <c r="F1138" s="55"/>
      <c r="H1138" s="55"/>
      <c r="I1138" s="55"/>
      <c r="J1138" s="55"/>
      <c r="K1138" s="55"/>
      <c r="L1138" s="55"/>
      <c r="M1138" s="55"/>
    </row>
    <row r="1139" spans="4:13" ht="15.75" customHeight="1">
      <c r="D1139" s="55"/>
      <c r="E1139" s="55"/>
      <c r="F1139" s="55"/>
      <c r="H1139" s="55"/>
      <c r="I1139" s="55"/>
      <c r="J1139" s="55"/>
      <c r="K1139" s="55"/>
      <c r="L1139" s="55"/>
      <c r="M1139" s="55"/>
    </row>
    <row r="1140" spans="4:13" ht="15.75" customHeight="1">
      <c r="D1140" s="55"/>
      <c r="E1140" s="55"/>
      <c r="F1140" s="55"/>
      <c r="H1140" s="55"/>
      <c r="I1140" s="55"/>
      <c r="J1140" s="55"/>
      <c r="K1140" s="55"/>
      <c r="L1140" s="55"/>
      <c r="M1140" s="55"/>
    </row>
    <row r="1141" spans="4:13" ht="15.75" customHeight="1">
      <c r="D1141" s="55"/>
      <c r="E1141" s="55"/>
      <c r="F1141" s="55"/>
      <c r="H1141" s="55"/>
      <c r="I1141" s="55"/>
      <c r="J1141" s="55"/>
      <c r="K1141" s="55"/>
      <c r="L1141" s="55"/>
      <c r="M1141" s="55"/>
    </row>
    <row r="1142" spans="4:13" ht="15.75" customHeight="1">
      <c r="D1142" s="55"/>
      <c r="E1142" s="55"/>
      <c r="F1142" s="55"/>
      <c r="H1142" s="55"/>
      <c r="I1142" s="55"/>
      <c r="J1142" s="55"/>
      <c r="K1142" s="55"/>
      <c r="L1142" s="55"/>
      <c r="M1142" s="55"/>
    </row>
    <row r="1143" spans="4:13" ht="15.75" customHeight="1">
      <c r="D1143" s="55"/>
      <c r="E1143" s="55"/>
      <c r="F1143" s="55"/>
      <c r="H1143" s="55"/>
      <c r="I1143" s="55"/>
      <c r="J1143" s="55"/>
      <c r="K1143" s="55"/>
      <c r="L1143" s="55"/>
      <c r="M1143" s="55"/>
    </row>
    <row r="1144" spans="4:13" ht="15.75" customHeight="1">
      <c r="D1144" s="55"/>
      <c r="E1144" s="55"/>
      <c r="F1144" s="55"/>
      <c r="H1144" s="55"/>
      <c r="I1144" s="55"/>
      <c r="J1144" s="55"/>
      <c r="K1144" s="55"/>
      <c r="L1144" s="55"/>
      <c r="M1144" s="55"/>
    </row>
    <row r="1145" spans="4:13" ht="15.75" customHeight="1">
      <c r="D1145" s="55"/>
      <c r="E1145" s="55"/>
      <c r="F1145" s="55"/>
      <c r="H1145" s="55"/>
      <c r="I1145" s="55"/>
      <c r="J1145" s="55"/>
      <c r="K1145" s="55"/>
      <c r="L1145" s="55"/>
      <c r="M1145" s="55"/>
    </row>
    <row r="1146" spans="4:13" ht="15.75" customHeight="1">
      <c r="D1146" s="55"/>
      <c r="E1146" s="55"/>
      <c r="F1146" s="55"/>
      <c r="H1146" s="55"/>
      <c r="I1146" s="55"/>
      <c r="J1146" s="55"/>
      <c r="K1146" s="55"/>
      <c r="L1146" s="55"/>
      <c r="M1146" s="55"/>
    </row>
    <row r="1147" spans="4:13" ht="15.75" customHeight="1">
      <c r="D1147" s="55"/>
      <c r="E1147" s="55"/>
      <c r="F1147" s="55"/>
      <c r="H1147" s="55"/>
      <c r="I1147" s="55"/>
      <c r="J1147" s="55"/>
      <c r="K1147" s="55"/>
      <c r="L1147" s="55"/>
      <c r="M1147" s="55"/>
    </row>
    <row r="1148" spans="4:13" ht="15.75" customHeight="1">
      <c r="D1148" s="55"/>
      <c r="E1148" s="55"/>
      <c r="F1148" s="55"/>
      <c r="H1148" s="55"/>
      <c r="I1148" s="55"/>
      <c r="J1148" s="55"/>
      <c r="K1148" s="55"/>
      <c r="L1148" s="55"/>
      <c r="M1148" s="55"/>
    </row>
    <row r="1149" spans="4:13" ht="15.75" customHeight="1">
      <c r="D1149" s="55"/>
      <c r="E1149" s="55"/>
      <c r="F1149" s="55"/>
      <c r="H1149" s="55"/>
      <c r="I1149" s="55"/>
      <c r="J1149" s="55"/>
      <c r="K1149" s="55"/>
      <c r="L1149" s="55"/>
      <c r="M1149" s="55"/>
    </row>
    <row r="1150" spans="4:13" ht="15.75" customHeight="1">
      <c r="D1150" s="55"/>
      <c r="E1150" s="55"/>
      <c r="F1150" s="55"/>
      <c r="H1150" s="55"/>
      <c r="I1150" s="55"/>
      <c r="J1150" s="55"/>
      <c r="K1150" s="55"/>
      <c r="L1150" s="55"/>
      <c r="M1150" s="55"/>
    </row>
    <row r="1151" spans="4:13" ht="15.75" customHeight="1">
      <c r="D1151" s="55"/>
      <c r="E1151" s="55"/>
      <c r="F1151" s="55"/>
      <c r="H1151" s="55"/>
      <c r="I1151" s="55"/>
      <c r="J1151" s="55"/>
      <c r="K1151" s="55"/>
      <c r="L1151" s="55"/>
      <c r="M1151" s="55"/>
    </row>
    <row r="1152" spans="4:13" ht="15.75" customHeight="1">
      <c r="D1152" s="55"/>
      <c r="E1152" s="55"/>
      <c r="F1152" s="55"/>
      <c r="H1152" s="55"/>
      <c r="I1152" s="55"/>
      <c r="J1152" s="55"/>
      <c r="K1152" s="55"/>
      <c r="L1152" s="55"/>
      <c r="M1152" s="55"/>
    </row>
    <row r="1153" spans="4:13" ht="15.75" customHeight="1">
      <c r="D1153" s="55"/>
      <c r="E1153" s="55"/>
      <c r="F1153" s="55"/>
      <c r="H1153" s="55"/>
      <c r="I1153" s="55"/>
      <c r="J1153" s="55"/>
      <c r="K1153" s="55"/>
      <c r="L1153" s="55"/>
      <c r="M1153" s="55"/>
    </row>
    <row r="1154" spans="4:13" ht="15.75" customHeight="1">
      <c r="D1154" s="55"/>
      <c r="E1154" s="55"/>
      <c r="F1154" s="55"/>
      <c r="H1154" s="55"/>
      <c r="I1154" s="55"/>
      <c r="J1154" s="55"/>
      <c r="K1154" s="55"/>
      <c r="L1154" s="55"/>
      <c r="M1154" s="55"/>
    </row>
    <row r="1155" spans="4:13" ht="15.75" customHeight="1">
      <c r="D1155" s="55"/>
      <c r="E1155" s="55"/>
      <c r="F1155" s="55"/>
      <c r="H1155" s="55"/>
      <c r="I1155" s="55"/>
      <c r="J1155" s="55"/>
      <c r="K1155" s="55"/>
      <c r="L1155" s="55"/>
      <c r="M1155" s="55"/>
    </row>
    <row r="1156" spans="4:13" ht="15.75" customHeight="1">
      <c r="D1156" s="55"/>
      <c r="E1156" s="55"/>
      <c r="F1156" s="55"/>
      <c r="H1156" s="55"/>
      <c r="I1156" s="55"/>
      <c r="J1156" s="55"/>
      <c r="K1156" s="55"/>
      <c r="L1156" s="55"/>
      <c r="M1156" s="55"/>
    </row>
    <row r="1157" spans="4:13" ht="15.75" customHeight="1">
      <c r="D1157" s="55"/>
      <c r="E1157" s="55"/>
      <c r="F1157" s="55"/>
      <c r="H1157" s="55"/>
      <c r="I1157" s="55"/>
      <c r="J1157" s="55"/>
      <c r="K1157" s="55"/>
      <c r="L1157" s="55"/>
      <c r="M1157" s="55"/>
    </row>
    <row r="1158" spans="4:13" ht="15.75" customHeight="1">
      <c r="D1158" s="55"/>
      <c r="E1158" s="55"/>
      <c r="F1158" s="55"/>
      <c r="H1158" s="55"/>
      <c r="I1158" s="55"/>
      <c r="J1158" s="55"/>
      <c r="K1158" s="55"/>
      <c r="L1158" s="55"/>
      <c r="M1158" s="55"/>
    </row>
    <row r="1159" spans="4:13" ht="15.75" customHeight="1">
      <c r="D1159" s="55"/>
      <c r="E1159" s="55"/>
      <c r="F1159" s="55"/>
      <c r="H1159" s="55"/>
      <c r="I1159" s="55"/>
      <c r="J1159" s="55"/>
      <c r="K1159" s="55"/>
      <c r="L1159" s="55"/>
      <c r="M1159" s="55"/>
    </row>
    <row r="1160" spans="4:13" ht="15.75" customHeight="1">
      <c r="D1160" s="55"/>
      <c r="E1160" s="55"/>
      <c r="F1160" s="55"/>
      <c r="H1160" s="55"/>
      <c r="I1160" s="55"/>
      <c r="J1160" s="55"/>
      <c r="K1160" s="55"/>
      <c r="L1160" s="55"/>
      <c r="M1160" s="55"/>
    </row>
    <row r="1161" spans="4:13" ht="15.75" customHeight="1">
      <c r="D1161" s="55"/>
      <c r="E1161" s="55"/>
      <c r="F1161" s="55"/>
      <c r="H1161" s="55"/>
      <c r="I1161" s="55"/>
      <c r="J1161" s="55"/>
      <c r="K1161" s="55"/>
      <c r="L1161" s="55"/>
      <c r="M1161" s="55"/>
    </row>
    <row r="1162" spans="4:13" ht="15.75" customHeight="1">
      <c r="D1162" s="55"/>
      <c r="E1162" s="55"/>
      <c r="F1162" s="55"/>
      <c r="H1162" s="55"/>
      <c r="I1162" s="55"/>
      <c r="J1162" s="55"/>
      <c r="K1162" s="55"/>
      <c r="L1162" s="55"/>
      <c r="M1162" s="55"/>
    </row>
    <row r="1163" spans="4:13" ht="15.75" customHeight="1">
      <c r="D1163" s="55"/>
      <c r="E1163" s="55"/>
      <c r="F1163" s="55"/>
      <c r="H1163" s="55"/>
      <c r="I1163" s="55"/>
      <c r="J1163" s="55"/>
      <c r="K1163" s="55"/>
      <c r="L1163" s="55"/>
      <c r="M1163" s="55"/>
    </row>
    <row r="1164" spans="4:13" ht="15.75" customHeight="1">
      <c r="D1164" s="55"/>
      <c r="E1164" s="55"/>
      <c r="F1164" s="55"/>
      <c r="H1164" s="55"/>
      <c r="I1164" s="55"/>
      <c r="J1164" s="55"/>
      <c r="K1164" s="55"/>
      <c r="L1164" s="55"/>
      <c r="M1164" s="55"/>
    </row>
    <row r="1165" spans="4:13" ht="15.75" customHeight="1">
      <c r="D1165" s="55"/>
      <c r="E1165" s="55"/>
      <c r="F1165" s="55"/>
      <c r="H1165" s="55"/>
      <c r="I1165" s="55"/>
      <c r="J1165" s="55"/>
      <c r="K1165" s="55"/>
      <c r="L1165" s="55"/>
      <c r="M1165" s="55"/>
    </row>
    <row r="1166" spans="4:13" ht="15.75" customHeight="1">
      <c r="D1166" s="55"/>
      <c r="E1166" s="55"/>
      <c r="F1166" s="55"/>
      <c r="H1166" s="55"/>
      <c r="I1166" s="55"/>
      <c r="J1166" s="55"/>
      <c r="K1166" s="55"/>
      <c r="L1166" s="55"/>
      <c r="M1166" s="55"/>
    </row>
    <row r="1167" spans="4:13" ht="15.75" customHeight="1">
      <c r="D1167" s="55"/>
      <c r="E1167" s="55"/>
      <c r="F1167" s="55"/>
      <c r="H1167" s="55"/>
      <c r="I1167" s="55"/>
      <c r="J1167" s="55"/>
      <c r="K1167" s="55"/>
      <c r="L1167" s="55"/>
      <c r="M1167" s="55"/>
    </row>
    <row r="1168" spans="4:13" ht="15.75" customHeight="1">
      <c r="D1168" s="55"/>
      <c r="E1168" s="55"/>
      <c r="F1168" s="55"/>
      <c r="H1168" s="55"/>
      <c r="I1168" s="55"/>
      <c r="J1168" s="55"/>
      <c r="K1168" s="55"/>
      <c r="L1168" s="55"/>
      <c r="M1168" s="55"/>
    </row>
    <row r="1169" spans="4:13" ht="15.75" customHeight="1">
      <c r="D1169" s="55"/>
      <c r="E1169" s="55"/>
      <c r="F1169" s="55"/>
      <c r="H1169" s="55"/>
      <c r="I1169" s="55"/>
      <c r="J1169" s="55"/>
      <c r="K1169" s="55"/>
      <c r="L1169" s="55"/>
      <c r="M1169" s="55"/>
    </row>
    <row r="1170" spans="4:13" ht="15.75" customHeight="1">
      <c r="D1170" s="55"/>
      <c r="E1170" s="55"/>
      <c r="F1170" s="55"/>
      <c r="H1170" s="55"/>
      <c r="I1170" s="55"/>
      <c r="J1170" s="55"/>
      <c r="K1170" s="55"/>
      <c r="L1170" s="55"/>
      <c r="M1170" s="55"/>
    </row>
    <row r="1171" spans="4:13" ht="15.75" customHeight="1">
      <c r="D1171" s="55"/>
      <c r="E1171" s="55"/>
      <c r="F1171" s="55"/>
      <c r="H1171" s="55"/>
      <c r="I1171" s="55"/>
      <c r="J1171" s="55"/>
      <c r="K1171" s="55"/>
      <c r="L1171" s="55"/>
      <c r="M1171" s="55"/>
    </row>
    <row r="1172" spans="4:13" ht="15.75" customHeight="1">
      <c r="D1172" s="55"/>
      <c r="E1172" s="55"/>
      <c r="F1172" s="55"/>
      <c r="H1172" s="55"/>
      <c r="I1172" s="55"/>
      <c r="J1172" s="55"/>
      <c r="K1172" s="55"/>
      <c r="L1172" s="55"/>
      <c r="M1172" s="55"/>
    </row>
    <row r="1173" spans="4:13" ht="15.75" customHeight="1">
      <c r="D1173" s="55"/>
      <c r="E1173" s="55"/>
      <c r="F1173" s="55"/>
      <c r="H1173" s="55"/>
      <c r="I1173" s="55"/>
      <c r="J1173" s="55"/>
      <c r="K1173" s="55"/>
      <c r="L1173" s="55"/>
      <c r="M1173" s="55"/>
    </row>
    <row r="1174" spans="4:13" ht="15.75" customHeight="1">
      <c r="D1174" s="55"/>
      <c r="E1174" s="55"/>
      <c r="F1174" s="55"/>
      <c r="H1174" s="55"/>
      <c r="I1174" s="55"/>
      <c r="J1174" s="55"/>
      <c r="K1174" s="55"/>
      <c r="L1174" s="55"/>
      <c r="M1174" s="55"/>
    </row>
    <row r="1175" spans="4:13" ht="15.75" customHeight="1">
      <c r="D1175" s="55"/>
      <c r="E1175" s="55"/>
      <c r="F1175" s="55"/>
      <c r="H1175" s="55"/>
      <c r="I1175" s="55"/>
      <c r="J1175" s="55"/>
      <c r="K1175" s="55"/>
      <c r="L1175" s="55"/>
      <c r="M1175" s="55"/>
    </row>
    <row r="1176" spans="4:13" ht="15.75" customHeight="1">
      <c r="D1176" s="55"/>
      <c r="E1176" s="55"/>
      <c r="F1176" s="55"/>
      <c r="H1176" s="55"/>
      <c r="I1176" s="55"/>
      <c r="J1176" s="55"/>
      <c r="K1176" s="55"/>
      <c r="L1176" s="55"/>
      <c r="M1176" s="55"/>
    </row>
    <row r="1177" spans="4:13" ht="15.75" customHeight="1">
      <c r="D1177" s="55"/>
      <c r="E1177" s="55"/>
      <c r="F1177" s="55"/>
      <c r="H1177" s="55"/>
      <c r="I1177" s="55"/>
      <c r="J1177" s="55"/>
      <c r="K1177" s="55"/>
      <c r="L1177" s="55"/>
      <c r="M1177" s="55"/>
    </row>
    <row r="1178" spans="4:13" ht="15.75" customHeight="1">
      <c r="D1178" s="55"/>
      <c r="E1178" s="55"/>
      <c r="F1178" s="55"/>
      <c r="H1178" s="55"/>
      <c r="I1178" s="55"/>
      <c r="J1178" s="55"/>
      <c r="K1178" s="55"/>
      <c r="L1178" s="55"/>
      <c r="M1178" s="55"/>
    </row>
    <row r="1179" spans="4:13" ht="15.75" customHeight="1">
      <c r="D1179" s="55"/>
      <c r="E1179" s="55"/>
      <c r="F1179" s="55"/>
      <c r="H1179" s="55"/>
      <c r="I1179" s="55"/>
      <c r="J1179" s="55"/>
      <c r="K1179" s="55"/>
      <c r="L1179" s="55"/>
      <c r="M1179" s="55"/>
    </row>
    <row r="1180" spans="4:13" ht="15.75" customHeight="1">
      <c r="D1180" s="55"/>
      <c r="E1180" s="55"/>
      <c r="F1180" s="55"/>
      <c r="H1180" s="55"/>
      <c r="I1180" s="55"/>
      <c r="J1180" s="55"/>
      <c r="K1180" s="55"/>
      <c r="L1180" s="55"/>
      <c r="M1180" s="55"/>
    </row>
    <row r="1181" spans="4:13" ht="15.75" customHeight="1">
      <c r="D1181" s="55"/>
      <c r="E1181" s="55"/>
      <c r="F1181" s="55"/>
      <c r="H1181" s="55"/>
      <c r="I1181" s="55"/>
      <c r="J1181" s="55"/>
      <c r="K1181" s="55"/>
      <c r="L1181" s="55"/>
      <c r="M1181" s="55"/>
    </row>
    <row r="1182" spans="4:13" ht="15.75" customHeight="1">
      <c r="D1182" s="55"/>
      <c r="E1182" s="55"/>
      <c r="F1182" s="55"/>
      <c r="H1182" s="55"/>
      <c r="I1182" s="55"/>
      <c r="J1182" s="55"/>
      <c r="K1182" s="55"/>
      <c r="L1182" s="55"/>
      <c r="M1182" s="55"/>
    </row>
    <row r="1183" spans="4:13" ht="15.75" customHeight="1">
      <c r="D1183" s="55"/>
      <c r="E1183" s="55"/>
      <c r="F1183" s="55"/>
      <c r="H1183" s="55"/>
      <c r="I1183" s="55"/>
      <c r="J1183" s="55"/>
      <c r="K1183" s="55"/>
      <c r="L1183" s="55"/>
      <c r="M1183" s="55"/>
    </row>
    <row r="1184" spans="4:13" ht="15.75" customHeight="1">
      <c r="D1184" s="55"/>
      <c r="E1184" s="55"/>
      <c r="F1184" s="55"/>
      <c r="H1184" s="55"/>
      <c r="I1184" s="55"/>
      <c r="J1184" s="55"/>
      <c r="K1184" s="55"/>
      <c r="L1184" s="55"/>
      <c r="M1184" s="55"/>
    </row>
    <row r="1185" spans="4:13" ht="15.75" customHeight="1">
      <c r="D1185" s="55"/>
      <c r="E1185" s="55"/>
      <c r="F1185" s="55"/>
      <c r="H1185" s="55"/>
      <c r="I1185" s="55"/>
      <c r="J1185" s="55"/>
      <c r="K1185" s="55"/>
      <c r="L1185" s="55"/>
      <c r="M1185" s="55"/>
    </row>
    <row r="1186" spans="4:13" ht="15.75" customHeight="1">
      <c r="D1186" s="55"/>
      <c r="E1186" s="55"/>
      <c r="F1186" s="55"/>
      <c r="H1186" s="55"/>
      <c r="I1186" s="55"/>
      <c r="J1186" s="55"/>
      <c r="K1186" s="55"/>
      <c r="L1186" s="55"/>
      <c r="M1186" s="55"/>
    </row>
    <row r="1187" spans="4:13" ht="15.75" customHeight="1">
      <c r="D1187" s="55"/>
      <c r="E1187" s="55"/>
      <c r="F1187" s="55"/>
      <c r="H1187" s="55"/>
      <c r="I1187" s="55"/>
      <c r="J1187" s="55"/>
      <c r="K1187" s="55"/>
      <c r="L1187" s="55"/>
      <c r="M1187" s="55"/>
    </row>
    <row r="1188" spans="4:13" ht="15.75" customHeight="1">
      <c r="D1188" s="55"/>
      <c r="E1188" s="55"/>
      <c r="F1188" s="55"/>
      <c r="H1188" s="55"/>
      <c r="I1188" s="55"/>
      <c r="J1188" s="55"/>
      <c r="K1188" s="55"/>
      <c r="L1188" s="55"/>
      <c r="M1188" s="55"/>
    </row>
    <row r="1189" spans="4:13" ht="15.75" customHeight="1">
      <c r="D1189" s="55"/>
      <c r="E1189" s="55"/>
      <c r="F1189" s="55"/>
      <c r="H1189" s="55"/>
      <c r="I1189" s="55"/>
      <c r="J1189" s="55"/>
      <c r="K1189" s="55"/>
      <c r="L1189" s="55"/>
      <c r="M1189" s="55"/>
    </row>
    <row r="1190" spans="4:13" ht="15.75" customHeight="1">
      <c r="D1190" s="55"/>
      <c r="E1190" s="55"/>
      <c r="F1190" s="55"/>
      <c r="H1190" s="55"/>
      <c r="I1190" s="55"/>
      <c r="J1190" s="55"/>
      <c r="K1190" s="55"/>
      <c r="L1190" s="55"/>
      <c r="M1190" s="55"/>
    </row>
    <row r="1191" spans="4:13" ht="15.75" customHeight="1">
      <c r="D1191" s="55"/>
      <c r="E1191" s="55"/>
      <c r="F1191" s="55"/>
      <c r="H1191" s="55"/>
      <c r="I1191" s="55"/>
      <c r="J1191" s="55"/>
      <c r="K1191" s="55"/>
      <c r="L1191" s="55"/>
      <c r="M1191" s="55"/>
    </row>
    <row r="1192" spans="4:13" ht="15.75" customHeight="1">
      <c r="D1192" s="55"/>
      <c r="E1192" s="55"/>
      <c r="F1192" s="55"/>
      <c r="H1192" s="55"/>
      <c r="I1192" s="55"/>
      <c r="J1192" s="55"/>
      <c r="K1192" s="55"/>
      <c r="L1192" s="55"/>
      <c r="M1192" s="55"/>
    </row>
    <row r="1193" spans="4:13" ht="15.75" customHeight="1">
      <c r="D1193" s="55"/>
      <c r="E1193" s="55"/>
      <c r="F1193" s="55"/>
      <c r="H1193" s="55"/>
      <c r="I1193" s="55"/>
      <c r="J1193" s="55"/>
      <c r="K1193" s="55"/>
      <c r="L1193" s="55"/>
      <c r="M1193" s="55"/>
    </row>
    <row r="1194" spans="4:13" ht="15.75" customHeight="1">
      <c r="D1194" s="55"/>
      <c r="E1194" s="55"/>
      <c r="F1194" s="55"/>
      <c r="H1194" s="55"/>
      <c r="I1194" s="55"/>
      <c r="J1194" s="55"/>
      <c r="K1194" s="55"/>
      <c r="L1194" s="55"/>
      <c r="M1194" s="55"/>
    </row>
    <row r="1195" spans="4:13" ht="15.75" customHeight="1">
      <c r="D1195" s="55"/>
      <c r="E1195" s="55"/>
      <c r="F1195" s="55"/>
      <c r="H1195" s="55"/>
      <c r="I1195" s="55"/>
      <c r="J1195" s="55"/>
      <c r="K1195" s="55"/>
      <c r="L1195" s="55"/>
      <c r="M1195" s="55"/>
    </row>
    <row r="1196" spans="4:13" ht="15.75" customHeight="1">
      <c r="D1196" s="55"/>
      <c r="E1196" s="55"/>
      <c r="F1196" s="55"/>
      <c r="H1196" s="55"/>
      <c r="I1196" s="55"/>
      <c r="J1196" s="55"/>
      <c r="K1196" s="55"/>
      <c r="L1196" s="55"/>
      <c r="M1196" s="55"/>
    </row>
    <row r="1197" spans="4:13" ht="15.75" customHeight="1">
      <c r="D1197" s="55"/>
      <c r="E1197" s="55"/>
      <c r="F1197" s="55"/>
      <c r="H1197" s="55"/>
      <c r="I1197" s="55"/>
      <c r="J1197" s="55"/>
      <c r="K1197" s="55"/>
      <c r="L1197" s="55"/>
      <c r="M1197" s="55"/>
    </row>
    <row r="1198" spans="4:13" ht="15.75" customHeight="1">
      <c r="D1198" s="55"/>
      <c r="E1198" s="55"/>
      <c r="F1198" s="55"/>
      <c r="H1198" s="55"/>
      <c r="I1198" s="55"/>
      <c r="J1198" s="55"/>
      <c r="K1198" s="55"/>
      <c r="L1198" s="55"/>
      <c r="M1198" s="55"/>
    </row>
    <row r="1199" spans="4:13" ht="15.75" customHeight="1">
      <c r="D1199" s="55"/>
      <c r="E1199" s="55"/>
      <c r="F1199" s="55"/>
      <c r="H1199" s="55"/>
      <c r="I1199" s="55"/>
      <c r="J1199" s="55"/>
      <c r="K1199" s="55"/>
      <c r="L1199" s="55"/>
      <c r="M1199" s="55"/>
    </row>
    <row r="1200" spans="4:13" ht="15.75" customHeight="1">
      <c r="D1200" s="55"/>
      <c r="E1200" s="55"/>
      <c r="F1200" s="55"/>
      <c r="H1200" s="55"/>
      <c r="I1200" s="55"/>
      <c r="J1200" s="55"/>
      <c r="K1200" s="55"/>
      <c r="L1200" s="55"/>
      <c r="M1200" s="55"/>
    </row>
    <row r="1201" spans="4:13" ht="15.75" customHeight="1">
      <c r="D1201" s="55"/>
      <c r="E1201" s="55"/>
      <c r="F1201" s="55"/>
      <c r="H1201" s="55"/>
      <c r="I1201" s="55"/>
      <c r="J1201" s="55"/>
      <c r="K1201" s="55"/>
      <c r="L1201" s="55"/>
      <c r="M1201" s="55"/>
    </row>
    <row r="1202" spans="4:13" ht="15.75" customHeight="1">
      <c r="D1202" s="55"/>
      <c r="E1202" s="55"/>
      <c r="F1202" s="55"/>
      <c r="H1202" s="55"/>
      <c r="I1202" s="55"/>
      <c r="J1202" s="55"/>
      <c r="K1202" s="55"/>
      <c r="L1202" s="55"/>
      <c r="M1202" s="55"/>
    </row>
    <row r="1203" spans="4:13" ht="15.75" customHeight="1">
      <c r="D1203" s="55"/>
      <c r="E1203" s="55"/>
      <c r="F1203" s="55"/>
      <c r="H1203" s="55"/>
      <c r="I1203" s="55"/>
      <c r="J1203" s="55"/>
      <c r="K1203" s="55"/>
      <c r="L1203" s="55"/>
      <c r="M1203" s="55"/>
    </row>
    <row r="1204" spans="4:13" ht="15.75" customHeight="1">
      <c r="D1204" s="55"/>
      <c r="E1204" s="55"/>
      <c r="F1204" s="55"/>
      <c r="H1204" s="55"/>
      <c r="I1204" s="55"/>
      <c r="J1204" s="55"/>
      <c r="K1204" s="55"/>
      <c r="L1204" s="55"/>
      <c r="M1204" s="55"/>
    </row>
    <row r="1205" spans="4:13" ht="15.75" customHeight="1">
      <c r="D1205" s="55"/>
      <c r="E1205" s="55"/>
      <c r="F1205" s="55"/>
      <c r="H1205" s="55"/>
      <c r="I1205" s="55"/>
      <c r="J1205" s="55"/>
      <c r="K1205" s="55"/>
      <c r="L1205" s="55"/>
      <c r="M1205" s="55"/>
    </row>
    <row r="1206" spans="4:13" ht="15.75" customHeight="1">
      <c r="D1206" s="55"/>
      <c r="E1206" s="55"/>
      <c r="F1206" s="55"/>
      <c r="H1206" s="55"/>
      <c r="I1206" s="55"/>
      <c r="J1206" s="55"/>
      <c r="K1206" s="55"/>
      <c r="L1206" s="55"/>
      <c r="M1206" s="55"/>
    </row>
    <row r="1207" spans="4:13" ht="15.75" customHeight="1">
      <c r="D1207" s="55"/>
      <c r="E1207" s="55"/>
      <c r="F1207" s="55"/>
      <c r="H1207" s="55"/>
      <c r="I1207" s="55"/>
      <c r="J1207" s="55"/>
      <c r="K1207" s="55"/>
      <c r="L1207" s="55"/>
      <c r="M1207" s="55"/>
    </row>
    <row r="1208" spans="4:13" ht="15.75" customHeight="1">
      <c r="D1208" s="55"/>
      <c r="E1208" s="55"/>
      <c r="F1208" s="55"/>
      <c r="H1208" s="55"/>
      <c r="I1208" s="55"/>
      <c r="J1208" s="55"/>
      <c r="K1208" s="55"/>
      <c r="L1208" s="55"/>
      <c r="M1208" s="55"/>
    </row>
    <row r="1209" spans="4:13" ht="15.75" customHeight="1">
      <c r="D1209" s="55"/>
      <c r="E1209" s="55"/>
      <c r="F1209" s="55"/>
      <c r="H1209" s="55"/>
      <c r="I1209" s="55"/>
      <c r="J1209" s="55"/>
      <c r="K1209" s="55"/>
      <c r="L1209" s="55"/>
      <c r="M1209" s="55"/>
    </row>
    <row r="1210" spans="4:13" ht="15.75" customHeight="1">
      <c r="D1210" s="55"/>
      <c r="E1210" s="55"/>
      <c r="F1210" s="55"/>
      <c r="H1210" s="55"/>
      <c r="I1210" s="55"/>
      <c r="J1210" s="55"/>
      <c r="K1210" s="55"/>
      <c r="L1210" s="55"/>
      <c r="M1210" s="55"/>
    </row>
    <row r="1211" spans="4:13" ht="15.75" customHeight="1">
      <c r="D1211" s="55"/>
      <c r="E1211" s="55"/>
      <c r="F1211" s="55"/>
      <c r="H1211" s="55"/>
      <c r="I1211" s="55"/>
      <c r="J1211" s="55"/>
      <c r="K1211" s="55"/>
      <c r="L1211" s="55"/>
      <c r="M1211" s="55"/>
    </row>
    <row r="1212" spans="4:13" ht="15.75" customHeight="1">
      <c r="D1212" s="55"/>
      <c r="E1212" s="55"/>
      <c r="F1212" s="55"/>
      <c r="H1212" s="55"/>
      <c r="I1212" s="55"/>
      <c r="J1212" s="55"/>
      <c r="K1212" s="55"/>
      <c r="L1212" s="55"/>
      <c r="M1212" s="55"/>
    </row>
    <row r="1213" spans="4:13" ht="15.75" customHeight="1">
      <c r="D1213" s="55"/>
      <c r="E1213" s="55"/>
      <c r="F1213" s="55"/>
      <c r="H1213" s="55"/>
      <c r="I1213" s="55"/>
      <c r="J1213" s="55"/>
      <c r="K1213" s="55"/>
      <c r="L1213" s="55"/>
      <c r="M1213" s="55"/>
    </row>
    <row r="1214" spans="4:13" ht="15.75" customHeight="1">
      <c r="D1214" s="55"/>
      <c r="E1214" s="55"/>
      <c r="F1214" s="55"/>
      <c r="H1214" s="55"/>
      <c r="I1214" s="55"/>
      <c r="J1214" s="55"/>
      <c r="K1214" s="55"/>
      <c r="L1214" s="55"/>
      <c r="M1214" s="55"/>
    </row>
    <row r="1215" spans="4:13" ht="15.75" customHeight="1">
      <c r="D1215" s="55"/>
      <c r="E1215" s="55"/>
      <c r="F1215" s="55"/>
      <c r="H1215" s="55"/>
      <c r="I1215" s="55"/>
      <c r="J1215" s="55"/>
      <c r="K1215" s="55"/>
      <c r="L1215" s="55"/>
      <c r="M1215" s="55"/>
    </row>
    <row r="1216" spans="4:13" ht="15.75" customHeight="1">
      <c r="D1216" s="55"/>
      <c r="E1216" s="55"/>
      <c r="F1216" s="55"/>
      <c r="H1216" s="55"/>
      <c r="I1216" s="55"/>
      <c r="J1216" s="55"/>
      <c r="K1216" s="55"/>
      <c r="L1216" s="55"/>
      <c r="M1216" s="55"/>
    </row>
    <row r="1217" spans="4:13" ht="15.75" customHeight="1">
      <c r="D1217" s="55"/>
      <c r="E1217" s="55"/>
      <c r="F1217" s="55"/>
      <c r="H1217" s="55"/>
      <c r="I1217" s="55"/>
      <c r="J1217" s="55"/>
      <c r="K1217" s="55"/>
      <c r="L1217" s="55"/>
      <c r="M1217" s="55"/>
    </row>
    <row r="1218" spans="4:13" ht="15.75" customHeight="1">
      <c r="D1218" s="55"/>
      <c r="E1218" s="55"/>
      <c r="F1218" s="55"/>
      <c r="H1218" s="55"/>
      <c r="I1218" s="55"/>
      <c r="J1218" s="55"/>
      <c r="K1218" s="55"/>
      <c r="L1218" s="55"/>
      <c r="M1218" s="55"/>
    </row>
    <row r="1219" spans="4:13" ht="15.75" customHeight="1">
      <c r="D1219" s="55"/>
      <c r="E1219" s="55"/>
      <c r="F1219" s="55"/>
      <c r="H1219" s="55"/>
      <c r="I1219" s="55"/>
      <c r="J1219" s="55"/>
      <c r="K1219" s="55"/>
      <c r="L1219" s="55"/>
      <c r="M1219" s="55"/>
    </row>
    <row r="1220" spans="4:13" ht="15.75" customHeight="1">
      <c r="D1220" s="55"/>
      <c r="E1220" s="55"/>
      <c r="F1220" s="55"/>
      <c r="H1220" s="55"/>
      <c r="I1220" s="55"/>
      <c r="J1220" s="55"/>
      <c r="K1220" s="55"/>
      <c r="L1220" s="55"/>
      <c r="M1220" s="55"/>
    </row>
    <row r="1221" spans="4:13" ht="15.75" customHeight="1">
      <c r="D1221" s="55"/>
      <c r="E1221" s="55"/>
      <c r="F1221" s="55"/>
      <c r="H1221" s="55"/>
      <c r="I1221" s="55"/>
      <c r="J1221" s="55"/>
      <c r="K1221" s="55"/>
      <c r="L1221" s="55"/>
      <c r="M1221" s="55"/>
    </row>
    <row r="1222" spans="4:13" ht="15.75" customHeight="1">
      <c r="D1222" s="55"/>
      <c r="E1222" s="55"/>
      <c r="F1222" s="55"/>
      <c r="H1222" s="55"/>
      <c r="I1222" s="55"/>
      <c r="J1222" s="55"/>
      <c r="K1222" s="55"/>
      <c r="L1222" s="55"/>
      <c r="M1222" s="55"/>
    </row>
    <row r="1223" spans="4:13" ht="15.75" customHeight="1">
      <c r="D1223" s="55"/>
      <c r="E1223" s="55"/>
      <c r="F1223" s="55"/>
      <c r="H1223" s="55"/>
      <c r="I1223" s="55"/>
      <c r="J1223" s="55"/>
      <c r="K1223" s="55"/>
      <c r="L1223" s="55"/>
      <c r="M1223" s="55"/>
    </row>
    <row r="1224" spans="4:13" ht="15.75" customHeight="1">
      <c r="D1224" s="55"/>
      <c r="E1224" s="55"/>
      <c r="F1224" s="55"/>
      <c r="H1224" s="55"/>
      <c r="I1224" s="55"/>
      <c r="J1224" s="55"/>
      <c r="K1224" s="55"/>
      <c r="L1224" s="55"/>
      <c r="M1224" s="55"/>
    </row>
    <row r="1225" spans="4:13" ht="15.75" customHeight="1">
      <c r="D1225" s="55"/>
      <c r="E1225" s="55"/>
      <c r="F1225" s="55"/>
      <c r="H1225" s="55"/>
      <c r="I1225" s="55"/>
      <c r="J1225" s="55"/>
      <c r="K1225" s="55"/>
      <c r="L1225" s="55"/>
      <c r="M1225" s="55"/>
    </row>
    <row r="1226" spans="4:13" ht="15.75" customHeight="1">
      <c r="D1226" s="55"/>
      <c r="E1226" s="55"/>
      <c r="F1226" s="55"/>
      <c r="H1226" s="55"/>
      <c r="I1226" s="55"/>
      <c r="J1226" s="55"/>
      <c r="K1226" s="55"/>
      <c r="L1226" s="55"/>
      <c r="M1226" s="55"/>
    </row>
    <row r="1227" spans="4:13" ht="15.75" customHeight="1">
      <c r="D1227" s="55"/>
      <c r="E1227" s="55"/>
      <c r="F1227" s="55"/>
      <c r="H1227" s="55"/>
      <c r="I1227" s="55"/>
      <c r="J1227" s="55"/>
      <c r="K1227" s="55"/>
      <c r="L1227" s="55"/>
      <c r="M1227" s="55"/>
    </row>
    <row r="1228" spans="4:13" ht="15.75" customHeight="1">
      <c r="D1228" s="55"/>
      <c r="E1228" s="55"/>
      <c r="F1228" s="55"/>
      <c r="H1228" s="55"/>
      <c r="I1228" s="55"/>
      <c r="J1228" s="55"/>
      <c r="K1228" s="55"/>
      <c r="L1228" s="55"/>
      <c r="M1228" s="55"/>
    </row>
    <row r="1229" spans="4:13" ht="15.75" customHeight="1">
      <c r="D1229" s="55"/>
      <c r="E1229" s="55"/>
      <c r="F1229" s="55"/>
      <c r="H1229" s="55"/>
      <c r="I1229" s="55"/>
      <c r="J1229" s="55"/>
      <c r="K1229" s="55"/>
      <c r="L1229" s="55"/>
      <c r="M1229" s="55"/>
    </row>
    <row r="1230" spans="4:13" ht="15.75" customHeight="1">
      <c r="D1230" s="55"/>
      <c r="E1230" s="55"/>
      <c r="F1230" s="55"/>
      <c r="H1230" s="55"/>
      <c r="I1230" s="55"/>
      <c r="J1230" s="55"/>
      <c r="K1230" s="55"/>
      <c r="L1230" s="55"/>
      <c r="M1230" s="55"/>
    </row>
    <row r="1231" spans="4:13" ht="15.75" customHeight="1">
      <c r="D1231" s="55"/>
      <c r="E1231" s="55"/>
      <c r="F1231" s="55"/>
      <c r="H1231" s="55"/>
      <c r="I1231" s="55"/>
      <c r="J1231" s="55"/>
      <c r="K1231" s="55"/>
      <c r="L1231" s="55"/>
      <c r="M1231" s="55"/>
    </row>
    <row r="1232" spans="4:13" ht="15.75" customHeight="1">
      <c r="D1232" s="55"/>
      <c r="E1232" s="55"/>
      <c r="F1232" s="55"/>
      <c r="H1232" s="55"/>
      <c r="I1232" s="55"/>
      <c r="J1232" s="55"/>
      <c r="K1232" s="55"/>
      <c r="L1232" s="55"/>
      <c r="M1232" s="55"/>
    </row>
    <row r="1233" spans="4:13" ht="15.75" customHeight="1">
      <c r="D1233" s="55"/>
      <c r="E1233" s="55"/>
      <c r="F1233" s="55"/>
      <c r="H1233" s="55"/>
      <c r="I1233" s="55"/>
      <c r="J1233" s="55"/>
      <c r="K1233" s="55"/>
      <c r="L1233" s="55"/>
      <c r="M1233" s="55"/>
    </row>
    <row r="1234" spans="4:13" ht="15.75" customHeight="1">
      <c r="D1234" s="55"/>
      <c r="E1234" s="55"/>
      <c r="F1234" s="55"/>
      <c r="H1234" s="55"/>
      <c r="I1234" s="55"/>
      <c r="J1234" s="55"/>
      <c r="K1234" s="55"/>
      <c r="L1234" s="55"/>
      <c r="M1234" s="55"/>
    </row>
    <row r="1235" spans="4:13" ht="15.75" customHeight="1">
      <c r="D1235" s="55"/>
      <c r="E1235" s="55"/>
      <c r="F1235" s="55"/>
      <c r="H1235" s="55"/>
      <c r="I1235" s="55"/>
      <c r="J1235" s="55"/>
      <c r="K1235" s="55"/>
      <c r="L1235" s="55"/>
      <c r="M1235" s="55"/>
    </row>
    <row r="1236" spans="4:13" ht="15.75" customHeight="1">
      <c r="D1236" s="55"/>
      <c r="E1236" s="55"/>
      <c r="F1236" s="55"/>
      <c r="H1236" s="55"/>
      <c r="I1236" s="55"/>
      <c r="J1236" s="55"/>
      <c r="K1236" s="55"/>
      <c r="L1236" s="55"/>
      <c r="M1236" s="55"/>
    </row>
    <row r="1237" spans="4:13" ht="15.75" customHeight="1">
      <c r="D1237" s="55"/>
      <c r="E1237" s="55"/>
      <c r="F1237" s="55"/>
      <c r="H1237" s="55"/>
      <c r="I1237" s="55"/>
      <c r="J1237" s="55"/>
      <c r="K1237" s="55"/>
      <c r="L1237" s="55"/>
      <c r="M1237" s="55"/>
    </row>
    <row r="1238" spans="4:13" ht="15.75" customHeight="1">
      <c r="D1238" s="55"/>
      <c r="E1238" s="55"/>
      <c r="F1238" s="55"/>
      <c r="H1238" s="55"/>
      <c r="I1238" s="55"/>
      <c r="J1238" s="55"/>
      <c r="K1238" s="55"/>
      <c r="L1238" s="55"/>
      <c r="M1238" s="55"/>
    </row>
    <row r="1239" spans="4:13" ht="15.75" customHeight="1">
      <c r="D1239" s="55"/>
      <c r="E1239" s="55"/>
      <c r="F1239" s="55"/>
      <c r="H1239" s="55"/>
      <c r="I1239" s="55"/>
      <c r="J1239" s="55"/>
      <c r="K1239" s="55"/>
      <c r="L1239" s="55"/>
      <c r="M1239" s="55"/>
    </row>
    <row r="1240" spans="4:13" ht="15.75" customHeight="1">
      <c r="D1240" s="55"/>
      <c r="E1240" s="55"/>
      <c r="F1240" s="55"/>
      <c r="H1240" s="55"/>
      <c r="I1240" s="55"/>
      <c r="J1240" s="55"/>
      <c r="K1240" s="55"/>
      <c r="L1240" s="55"/>
      <c r="M1240" s="55"/>
    </row>
    <row r="1241" spans="4:13" ht="15.75" customHeight="1">
      <c r="D1241" s="55"/>
      <c r="E1241" s="55"/>
      <c r="F1241" s="55"/>
      <c r="H1241" s="55"/>
      <c r="I1241" s="55"/>
      <c r="J1241" s="55"/>
      <c r="K1241" s="55"/>
      <c r="L1241" s="55"/>
      <c r="M1241" s="55"/>
    </row>
    <row r="1242" spans="4:13" ht="15.75" customHeight="1">
      <c r="D1242" s="55"/>
      <c r="E1242" s="55"/>
      <c r="F1242" s="55"/>
      <c r="H1242" s="55"/>
      <c r="I1242" s="55"/>
      <c r="J1242" s="55"/>
      <c r="K1242" s="55"/>
      <c r="L1242" s="55"/>
      <c r="M1242" s="55"/>
    </row>
    <row r="1243" spans="4:13" ht="15.75" customHeight="1">
      <c r="D1243" s="55"/>
      <c r="E1243" s="55"/>
      <c r="F1243" s="55"/>
      <c r="H1243" s="55"/>
      <c r="I1243" s="55"/>
      <c r="J1243" s="55"/>
      <c r="K1243" s="55"/>
      <c r="L1243" s="55"/>
      <c r="M1243" s="55"/>
    </row>
    <row r="1244" spans="4:13" ht="15.75" customHeight="1">
      <c r="D1244" s="55"/>
      <c r="E1244" s="55"/>
      <c r="F1244" s="55"/>
      <c r="H1244" s="55"/>
      <c r="I1244" s="55"/>
      <c r="J1244" s="55"/>
      <c r="K1244" s="55"/>
      <c r="L1244" s="55"/>
      <c r="M1244" s="55"/>
    </row>
    <row r="1245" spans="4:13" ht="15.75" customHeight="1">
      <c r="D1245" s="55"/>
      <c r="E1245" s="55"/>
      <c r="F1245" s="55"/>
      <c r="H1245" s="55"/>
      <c r="I1245" s="55"/>
      <c r="J1245" s="55"/>
      <c r="K1245" s="55"/>
      <c r="L1245" s="55"/>
      <c r="M1245" s="55"/>
    </row>
    <row r="1246" spans="4:13" ht="15.75" customHeight="1">
      <c r="D1246" s="55"/>
      <c r="E1246" s="55"/>
      <c r="F1246" s="55"/>
      <c r="H1246" s="55"/>
      <c r="I1246" s="55"/>
      <c r="J1246" s="55"/>
      <c r="K1246" s="55"/>
      <c r="L1246" s="55"/>
      <c r="M1246" s="55"/>
    </row>
    <row r="1247" spans="4:13" ht="15.75" customHeight="1">
      <c r="D1247" s="55"/>
      <c r="E1247" s="55"/>
      <c r="F1247" s="55"/>
      <c r="H1247" s="55"/>
      <c r="I1247" s="55"/>
      <c r="J1247" s="55"/>
      <c r="K1247" s="55"/>
      <c r="L1247" s="55"/>
      <c r="M1247" s="55"/>
    </row>
    <row r="1248" spans="4:13" ht="15.75" customHeight="1">
      <c r="D1248" s="55"/>
      <c r="E1248" s="55"/>
      <c r="F1248" s="55"/>
      <c r="H1248" s="55"/>
      <c r="I1248" s="55"/>
      <c r="J1248" s="55"/>
      <c r="K1248" s="55"/>
      <c r="L1248" s="55"/>
      <c r="M1248" s="55"/>
    </row>
    <row r="1249" spans="4:13" ht="15.75" customHeight="1">
      <c r="D1249" s="55"/>
      <c r="E1249" s="55"/>
      <c r="F1249" s="55"/>
      <c r="H1249" s="55"/>
      <c r="I1249" s="55"/>
      <c r="J1249" s="55"/>
      <c r="K1249" s="55"/>
      <c r="L1249" s="55"/>
      <c r="M1249" s="55"/>
    </row>
    <row r="1250" spans="4:13" ht="15.75" customHeight="1">
      <c r="D1250" s="55"/>
      <c r="E1250" s="55"/>
      <c r="F1250" s="55"/>
      <c r="H1250" s="55"/>
      <c r="I1250" s="55"/>
      <c r="J1250" s="55"/>
      <c r="K1250" s="55"/>
      <c r="L1250" s="55"/>
      <c r="M1250" s="55"/>
    </row>
    <row r="1251" spans="4:13" ht="15.75" customHeight="1">
      <c r="D1251" s="55"/>
      <c r="E1251" s="55"/>
      <c r="F1251" s="55"/>
      <c r="H1251" s="55"/>
      <c r="I1251" s="55"/>
      <c r="J1251" s="55"/>
      <c r="K1251" s="55"/>
      <c r="L1251" s="55"/>
      <c r="M1251" s="55"/>
    </row>
    <row r="1252" spans="4:13" ht="15.75" customHeight="1">
      <c r="D1252" s="55"/>
      <c r="E1252" s="55"/>
      <c r="F1252" s="55"/>
      <c r="H1252" s="55"/>
      <c r="I1252" s="55"/>
      <c r="J1252" s="55"/>
      <c r="K1252" s="55"/>
      <c r="L1252" s="55"/>
      <c r="M1252" s="55"/>
    </row>
    <row r="1253" spans="4:13" ht="15.75" customHeight="1">
      <c r="D1253" s="55"/>
      <c r="E1253" s="55"/>
      <c r="F1253" s="55"/>
      <c r="H1253" s="55"/>
      <c r="I1253" s="55"/>
      <c r="J1253" s="55"/>
      <c r="K1253" s="55"/>
      <c r="L1253" s="55"/>
      <c r="M1253" s="55"/>
    </row>
    <row r="1254" spans="4:13" ht="15.75" customHeight="1">
      <c r="D1254" s="55"/>
      <c r="E1254" s="55"/>
      <c r="F1254" s="55"/>
      <c r="H1254" s="55"/>
      <c r="I1254" s="55"/>
      <c r="J1254" s="55"/>
      <c r="K1254" s="55"/>
      <c r="L1254" s="55"/>
      <c r="M1254" s="55"/>
    </row>
    <row r="1255" spans="4:13" ht="15.75" customHeight="1">
      <c r="D1255" s="55"/>
      <c r="E1255" s="55"/>
      <c r="F1255" s="55"/>
      <c r="H1255" s="55"/>
      <c r="I1255" s="55"/>
      <c r="J1255" s="55"/>
      <c r="K1255" s="55"/>
      <c r="L1255" s="55"/>
      <c r="M1255" s="55"/>
    </row>
    <row r="1256" spans="4:13" ht="15.75" customHeight="1">
      <c r="D1256" s="55"/>
      <c r="E1256" s="55"/>
      <c r="F1256" s="55"/>
      <c r="H1256" s="55"/>
      <c r="I1256" s="55"/>
      <c r="J1256" s="55"/>
      <c r="K1256" s="55"/>
      <c r="L1256" s="55"/>
      <c r="M1256" s="55"/>
    </row>
    <row r="1257" spans="4:13" ht="15.75" customHeight="1">
      <c r="D1257" s="55"/>
      <c r="E1257" s="55"/>
      <c r="F1257" s="55"/>
      <c r="H1257" s="55"/>
      <c r="I1257" s="55"/>
      <c r="J1257" s="55"/>
      <c r="K1257" s="55"/>
      <c r="L1257" s="55"/>
      <c r="M1257" s="55"/>
    </row>
    <row r="1258" spans="4:13" ht="15.75" customHeight="1">
      <c r="D1258" s="55"/>
      <c r="E1258" s="55"/>
      <c r="F1258" s="55"/>
      <c r="H1258" s="55"/>
      <c r="I1258" s="55"/>
      <c r="J1258" s="55"/>
      <c r="K1258" s="55"/>
      <c r="L1258" s="55"/>
      <c r="M1258" s="55"/>
    </row>
    <row r="1259" spans="4:13" ht="15.75" customHeight="1">
      <c r="D1259" s="55"/>
      <c r="E1259" s="55"/>
      <c r="F1259" s="55"/>
      <c r="H1259" s="55"/>
      <c r="I1259" s="55"/>
      <c r="J1259" s="55"/>
      <c r="K1259" s="55"/>
      <c r="L1259" s="55"/>
      <c r="M1259" s="55"/>
    </row>
    <row r="1260" spans="4:13" ht="15.75" customHeight="1">
      <c r="D1260" s="55"/>
      <c r="E1260" s="55"/>
      <c r="F1260" s="55"/>
      <c r="H1260" s="55"/>
      <c r="I1260" s="55"/>
      <c r="J1260" s="55"/>
      <c r="K1260" s="55"/>
      <c r="L1260" s="55"/>
      <c r="M1260" s="55"/>
    </row>
    <row r="1261" spans="4:13" ht="15.75" customHeight="1">
      <c r="D1261" s="55"/>
      <c r="E1261" s="55"/>
      <c r="F1261" s="55"/>
      <c r="H1261" s="55"/>
      <c r="I1261" s="55"/>
      <c r="J1261" s="55"/>
      <c r="K1261" s="55"/>
      <c r="L1261" s="55"/>
      <c r="M1261" s="55"/>
    </row>
    <row r="1262" spans="4:13" ht="15.75" customHeight="1">
      <c r="D1262" s="55"/>
      <c r="E1262" s="55"/>
      <c r="F1262" s="55"/>
      <c r="H1262" s="55"/>
      <c r="I1262" s="55"/>
      <c r="J1262" s="55"/>
      <c r="K1262" s="55"/>
      <c r="L1262" s="55"/>
      <c r="M1262" s="55"/>
    </row>
    <row r="1263" spans="4:13" ht="15.75" customHeight="1">
      <c r="D1263" s="55"/>
      <c r="E1263" s="55"/>
      <c r="F1263" s="55"/>
      <c r="H1263" s="55"/>
      <c r="I1263" s="55"/>
      <c r="J1263" s="55"/>
      <c r="K1263" s="55"/>
      <c r="L1263" s="55"/>
      <c r="M1263" s="55"/>
    </row>
    <row r="1264" spans="4:13" ht="15.75" customHeight="1">
      <c r="D1264" s="55"/>
      <c r="E1264" s="55"/>
      <c r="F1264" s="55"/>
      <c r="H1264" s="55"/>
      <c r="I1264" s="55"/>
      <c r="J1264" s="55"/>
      <c r="K1264" s="55"/>
      <c r="L1264" s="55"/>
      <c r="M1264" s="55"/>
    </row>
    <row r="1265" spans="4:13" ht="15.75" customHeight="1">
      <c r="D1265" s="55"/>
      <c r="E1265" s="55"/>
      <c r="F1265" s="55"/>
      <c r="H1265" s="55"/>
      <c r="I1265" s="55"/>
      <c r="J1265" s="55"/>
      <c r="K1265" s="55"/>
      <c r="L1265" s="55"/>
      <c r="M1265" s="55"/>
    </row>
    <row r="1266" spans="4:13" ht="15.75" customHeight="1">
      <c r="D1266" s="55"/>
      <c r="E1266" s="55"/>
      <c r="F1266" s="55"/>
      <c r="H1266" s="55"/>
      <c r="I1266" s="55"/>
      <c r="J1266" s="55"/>
      <c r="K1266" s="55"/>
      <c r="L1266" s="55"/>
      <c r="M1266" s="55"/>
    </row>
    <row r="1267" spans="4:13" ht="15.75" customHeight="1">
      <c r="D1267" s="55"/>
      <c r="E1267" s="55"/>
      <c r="F1267" s="55"/>
      <c r="H1267" s="55"/>
      <c r="I1267" s="55"/>
      <c r="J1267" s="55"/>
      <c r="K1267" s="55"/>
      <c r="L1267" s="55"/>
      <c r="M1267" s="55"/>
    </row>
    <row r="1268" spans="4:13" ht="15.75" customHeight="1">
      <c r="D1268" s="55"/>
      <c r="E1268" s="55"/>
      <c r="F1268" s="55"/>
      <c r="H1268" s="55"/>
      <c r="I1268" s="55"/>
      <c r="J1268" s="55"/>
      <c r="K1268" s="55"/>
      <c r="L1268" s="55"/>
      <c r="M1268" s="55"/>
    </row>
    <row r="1269" spans="4:13" ht="15.75" customHeight="1">
      <c r="D1269" s="55"/>
      <c r="E1269" s="55"/>
      <c r="F1269" s="55"/>
      <c r="H1269" s="55"/>
      <c r="I1269" s="55"/>
      <c r="J1269" s="55"/>
      <c r="K1269" s="55"/>
      <c r="L1269" s="55"/>
      <c r="M1269" s="55"/>
    </row>
    <row r="1270" spans="4:13" ht="15.75" customHeight="1">
      <c r="D1270" s="55"/>
      <c r="E1270" s="55"/>
      <c r="F1270" s="55"/>
      <c r="H1270" s="55"/>
      <c r="I1270" s="55"/>
      <c r="J1270" s="55"/>
      <c r="K1270" s="55"/>
      <c r="L1270" s="55"/>
      <c r="M1270" s="55"/>
    </row>
    <row r="1271" spans="4:13" ht="15.75" customHeight="1">
      <c r="D1271" s="55"/>
      <c r="E1271" s="55"/>
      <c r="F1271" s="55"/>
      <c r="H1271" s="55"/>
      <c r="I1271" s="55"/>
      <c r="J1271" s="55"/>
      <c r="K1271" s="55"/>
      <c r="L1271" s="55"/>
      <c r="M1271" s="55"/>
    </row>
    <row r="1272" spans="4:13" ht="15.75" customHeight="1">
      <c r="D1272" s="55"/>
      <c r="E1272" s="55"/>
      <c r="F1272" s="55"/>
      <c r="H1272" s="55"/>
      <c r="I1272" s="55"/>
      <c r="J1272" s="55"/>
      <c r="K1272" s="55"/>
      <c r="L1272" s="55"/>
      <c r="M1272" s="55"/>
    </row>
    <row r="1273" spans="4:13" ht="15.75" customHeight="1">
      <c r="D1273" s="55"/>
      <c r="E1273" s="55"/>
      <c r="F1273" s="55"/>
      <c r="H1273" s="55"/>
      <c r="I1273" s="55"/>
      <c r="J1273" s="55"/>
      <c r="K1273" s="55"/>
      <c r="L1273" s="55"/>
      <c r="M1273" s="55"/>
    </row>
    <row r="1274" spans="4:13" ht="15.75" customHeight="1">
      <c r="D1274" s="55"/>
      <c r="E1274" s="55"/>
      <c r="F1274" s="55"/>
      <c r="H1274" s="55"/>
      <c r="I1274" s="55"/>
      <c r="J1274" s="55"/>
      <c r="K1274" s="55"/>
      <c r="L1274" s="55"/>
      <c r="M1274" s="55"/>
    </row>
    <row r="1275" spans="4:13" ht="15.75" customHeight="1">
      <c r="D1275" s="55"/>
      <c r="E1275" s="55"/>
      <c r="F1275" s="55"/>
      <c r="H1275" s="55"/>
      <c r="I1275" s="55"/>
      <c r="J1275" s="55"/>
      <c r="K1275" s="55"/>
      <c r="L1275" s="55"/>
      <c r="M1275" s="55"/>
    </row>
    <row r="1276" spans="4:13" ht="15.75" customHeight="1">
      <c r="D1276" s="55"/>
      <c r="E1276" s="55"/>
      <c r="F1276" s="55"/>
      <c r="H1276" s="55"/>
      <c r="I1276" s="55"/>
      <c r="J1276" s="55"/>
      <c r="K1276" s="55"/>
      <c r="L1276" s="55"/>
      <c r="M1276" s="55"/>
    </row>
    <row r="1277" spans="4:13" ht="15.75" customHeight="1">
      <c r="D1277" s="55"/>
      <c r="E1277" s="55"/>
      <c r="F1277" s="55"/>
      <c r="H1277" s="55"/>
      <c r="I1277" s="55"/>
      <c r="J1277" s="55"/>
      <c r="K1277" s="55"/>
      <c r="L1277" s="55"/>
      <c r="M1277" s="55"/>
    </row>
    <row r="1278" spans="4:13" ht="15.75" customHeight="1">
      <c r="D1278" s="55"/>
      <c r="E1278" s="55"/>
      <c r="F1278" s="55"/>
      <c r="H1278" s="55"/>
      <c r="I1278" s="55"/>
      <c r="J1278" s="55"/>
      <c r="K1278" s="55"/>
      <c r="L1278" s="55"/>
      <c r="M1278" s="55"/>
    </row>
    <row r="1279" spans="4:13" ht="15.75" customHeight="1">
      <c r="D1279" s="55"/>
      <c r="E1279" s="55"/>
      <c r="F1279" s="55"/>
      <c r="H1279" s="55"/>
      <c r="I1279" s="55"/>
      <c r="J1279" s="55"/>
      <c r="K1279" s="55"/>
      <c r="L1279" s="55"/>
      <c r="M1279" s="55"/>
    </row>
    <row r="1280" spans="4:13" ht="15.75" customHeight="1">
      <c r="D1280" s="55"/>
      <c r="E1280" s="55"/>
      <c r="F1280" s="55"/>
      <c r="H1280" s="55"/>
      <c r="I1280" s="55"/>
      <c r="J1280" s="55"/>
      <c r="K1280" s="55"/>
      <c r="L1280" s="55"/>
      <c r="M1280" s="55"/>
    </row>
    <row r="1281" spans="4:13" ht="15.75" customHeight="1">
      <c r="D1281" s="55"/>
      <c r="E1281" s="55"/>
      <c r="F1281" s="55"/>
      <c r="H1281" s="55"/>
      <c r="I1281" s="55"/>
      <c r="J1281" s="55"/>
      <c r="K1281" s="55"/>
      <c r="L1281" s="55"/>
      <c r="M1281" s="55"/>
    </row>
    <row r="1282" spans="4:13" ht="15.75" customHeight="1">
      <c r="D1282" s="55"/>
      <c r="E1282" s="55"/>
      <c r="F1282" s="55"/>
      <c r="H1282" s="55"/>
      <c r="I1282" s="55"/>
      <c r="J1282" s="55"/>
      <c r="K1282" s="55"/>
      <c r="L1282" s="55"/>
      <c r="M1282" s="55"/>
    </row>
    <row r="1283" spans="4:13" ht="15.75" customHeight="1">
      <c r="D1283" s="55"/>
      <c r="E1283" s="55"/>
      <c r="F1283" s="55"/>
      <c r="H1283" s="55"/>
      <c r="I1283" s="55"/>
      <c r="J1283" s="55"/>
      <c r="K1283" s="55"/>
      <c r="L1283" s="55"/>
      <c r="M1283" s="55"/>
    </row>
    <row r="1284" spans="4:13" ht="15.75" customHeight="1">
      <c r="D1284" s="55"/>
      <c r="E1284" s="55"/>
      <c r="F1284" s="55"/>
      <c r="H1284" s="55"/>
      <c r="I1284" s="55"/>
      <c r="J1284" s="55"/>
      <c r="K1284" s="55"/>
      <c r="L1284" s="55"/>
      <c r="M1284" s="55"/>
    </row>
    <row r="1285" spans="4:13" ht="15.75" customHeight="1">
      <c r="D1285" s="55"/>
      <c r="E1285" s="55"/>
      <c r="F1285" s="55"/>
      <c r="H1285" s="55"/>
      <c r="I1285" s="55"/>
      <c r="J1285" s="55"/>
      <c r="K1285" s="55"/>
      <c r="L1285" s="55"/>
      <c r="M1285" s="55"/>
    </row>
    <row r="1286" spans="4:13" ht="15.75" customHeight="1">
      <c r="D1286" s="55"/>
      <c r="E1286" s="55"/>
      <c r="F1286" s="55"/>
      <c r="H1286" s="55"/>
      <c r="I1286" s="55"/>
      <c r="J1286" s="55"/>
      <c r="K1286" s="55"/>
      <c r="L1286" s="55"/>
      <c r="M1286" s="55"/>
    </row>
    <row r="1287" spans="4:13" ht="15.75" customHeight="1">
      <c r="D1287" s="55"/>
      <c r="E1287" s="55"/>
      <c r="F1287" s="55"/>
      <c r="H1287" s="55"/>
      <c r="I1287" s="55"/>
      <c r="J1287" s="55"/>
      <c r="K1287" s="55"/>
      <c r="L1287" s="55"/>
      <c r="M1287" s="55"/>
    </row>
    <row r="1288" spans="4:13" ht="15.75" customHeight="1">
      <c r="D1288" s="55"/>
      <c r="E1288" s="55"/>
      <c r="F1288" s="55"/>
      <c r="H1288" s="55"/>
      <c r="I1288" s="55"/>
      <c r="J1288" s="55"/>
      <c r="K1288" s="55"/>
      <c r="L1288" s="55"/>
      <c r="M1288" s="55"/>
    </row>
    <row r="1289" spans="4:13" ht="15.75" customHeight="1">
      <c r="D1289" s="55"/>
      <c r="E1289" s="55"/>
      <c r="F1289" s="55"/>
      <c r="H1289" s="55"/>
      <c r="I1289" s="55"/>
      <c r="J1289" s="55"/>
      <c r="K1289" s="55"/>
      <c r="L1289" s="55"/>
      <c r="M1289" s="55"/>
    </row>
    <row r="1290" spans="4:13" ht="15.75" customHeight="1">
      <c r="D1290" s="55"/>
      <c r="E1290" s="55"/>
      <c r="F1290" s="55"/>
      <c r="H1290" s="55"/>
      <c r="I1290" s="55"/>
      <c r="J1290" s="55"/>
      <c r="K1290" s="55"/>
      <c r="L1290" s="55"/>
      <c r="M1290" s="55"/>
    </row>
    <row r="1291" spans="4:13" ht="15.75" customHeight="1">
      <c r="D1291" s="55"/>
      <c r="E1291" s="55"/>
      <c r="F1291" s="55"/>
      <c r="H1291" s="55"/>
      <c r="I1291" s="55"/>
      <c r="J1291" s="55"/>
      <c r="K1291" s="55"/>
      <c r="L1291" s="55"/>
      <c r="M1291" s="55"/>
    </row>
    <row r="1292" spans="4:13" ht="15.75" customHeight="1">
      <c r="D1292" s="55"/>
      <c r="E1292" s="55"/>
      <c r="F1292" s="55"/>
      <c r="H1292" s="55"/>
      <c r="I1292" s="55"/>
      <c r="J1292" s="55"/>
      <c r="K1292" s="55"/>
      <c r="L1292" s="55"/>
      <c r="M1292" s="55"/>
    </row>
    <row r="1293" spans="4:13" ht="15.75" customHeight="1">
      <c r="D1293" s="55"/>
      <c r="E1293" s="55"/>
      <c r="F1293" s="55"/>
      <c r="H1293" s="55"/>
      <c r="I1293" s="55"/>
      <c r="J1293" s="55"/>
      <c r="K1293" s="55"/>
      <c r="L1293" s="55"/>
      <c r="M1293" s="55"/>
    </row>
    <row r="1294" spans="4:13" ht="15.75" customHeight="1">
      <c r="D1294" s="55"/>
      <c r="E1294" s="55"/>
      <c r="F1294" s="55"/>
      <c r="H1294" s="55"/>
      <c r="I1294" s="55"/>
      <c r="J1294" s="55"/>
      <c r="K1294" s="55"/>
      <c r="L1294" s="55"/>
      <c r="M1294" s="55"/>
    </row>
    <row r="1295" spans="4:13" ht="0" hidden="1" customHeight="1"/>
  </sheetData>
  <sortState ref="A5:U21">
    <sortCondition ref="A5:A21"/>
  </sortState>
  <mergeCells count="12">
    <mergeCell ref="C41:H41"/>
    <mergeCell ref="C35:H35"/>
    <mergeCell ref="A15:K15"/>
    <mergeCell ref="A3:A4"/>
    <mergeCell ref="B3:B4"/>
    <mergeCell ref="C3:C4"/>
    <mergeCell ref="D3:D4"/>
    <mergeCell ref="E3:E4"/>
    <mergeCell ref="F3:F4"/>
    <mergeCell ref="G3:G4"/>
    <mergeCell ref="H3:H4"/>
    <mergeCell ref="I3:K3"/>
  </mergeCells>
  <printOptions horizontalCentered="1"/>
  <pageMargins left="3.937007874015748E-2" right="3.937007874015748E-2" top="0.39370078740157483" bottom="0.59055118110236227" header="0.31496062992125984" footer="0.31496062992125984"/>
  <pageSetup paperSize="9" scale="54"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D1228"/>
  <sheetViews>
    <sheetView showGridLines="0" zoomScaleNormal="100" zoomScaleSheetLayoutView="70" workbookViewId="0">
      <pane ySplit="3" topLeftCell="A4" activePane="bottomLeft" state="frozen"/>
      <selection activeCell="P20" sqref="P20"/>
      <selection pane="bottomLeft" activeCell="A4" sqref="A4:D35"/>
    </sheetView>
  </sheetViews>
  <sheetFormatPr defaultColWidth="7.5" defaultRowHeight="0" customHeight="1" zeroHeight="1"/>
  <cols>
    <col min="1" max="1" width="68.375" style="6" customWidth="1"/>
    <col min="2" max="2" width="24.375" style="90" customWidth="1"/>
    <col min="3" max="3" width="24.625" style="6" customWidth="1"/>
    <col min="4" max="4" width="24.625" style="7" customWidth="1"/>
    <col min="5" max="16384" width="7.5" style="6"/>
  </cols>
  <sheetData>
    <row r="1" spans="1:4" s="8" customFormat="1" ht="55.5" customHeight="1">
      <c r="A1" s="247" t="s">
        <v>247</v>
      </c>
      <c r="B1" s="248"/>
      <c r="C1" s="248"/>
      <c r="D1" s="249"/>
    </row>
    <row r="2" spans="1:4" s="9" customFormat="1" ht="18.75" customHeight="1">
      <c r="A2" s="246"/>
      <c r="B2" s="246"/>
      <c r="C2" s="246"/>
      <c r="D2" s="246"/>
    </row>
    <row r="3" spans="1:4" s="9" customFormat="1" ht="63">
      <c r="A3" s="66" t="s">
        <v>52</v>
      </c>
      <c r="B3" s="89" t="s">
        <v>4</v>
      </c>
      <c r="C3" s="67" t="s">
        <v>31</v>
      </c>
      <c r="D3" s="67" t="s">
        <v>32</v>
      </c>
    </row>
    <row r="4" spans="1:4" ht="15.75">
      <c r="A4" s="118" t="s">
        <v>292</v>
      </c>
      <c r="B4" s="36" t="s">
        <v>24</v>
      </c>
      <c r="C4" s="50">
        <v>180</v>
      </c>
      <c r="D4" s="50">
        <f>C4/128%</f>
        <v>140.625</v>
      </c>
    </row>
    <row r="5" spans="1:4" ht="15.75">
      <c r="A5" s="118" t="s">
        <v>389</v>
      </c>
      <c r="B5" s="36" t="s">
        <v>236</v>
      </c>
      <c r="C5" s="50">
        <v>100</v>
      </c>
      <c r="D5" s="50">
        <f t="shared" ref="D5:D37" si="0">C5/128%</f>
        <v>78.125</v>
      </c>
    </row>
    <row r="6" spans="1:4" ht="15.75">
      <c r="A6" s="118" t="s">
        <v>315</v>
      </c>
      <c r="B6" s="36" t="s">
        <v>314</v>
      </c>
      <c r="C6" s="50">
        <v>120</v>
      </c>
      <c r="D6" s="50">
        <f t="shared" si="0"/>
        <v>93.75</v>
      </c>
    </row>
    <row r="7" spans="1:4" ht="15.75">
      <c r="A7" s="118" t="s">
        <v>286</v>
      </c>
      <c r="B7" s="36" t="s">
        <v>232</v>
      </c>
      <c r="C7" s="124">
        <v>400</v>
      </c>
      <c r="D7" s="50">
        <f t="shared" ref="D7" si="1">C7/128%</f>
        <v>312.5</v>
      </c>
    </row>
    <row r="8" spans="1:4" ht="15.75">
      <c r="A8" s="118" t="s">
        <v>286</v>
      </c>
      <c r="B8" s="36" t="s">
        <v>280</v>
      </c>
      <c r="C8" s="124">
        <v>1200</v>
      </c>
      <c r="D8" s="50">
        <f t="shared" si="0"/>
        <v>937.5</v>
      </c>
    </row>
    <row r="9" spans="1:4" ht="15.75">
      <c r="A9" s="118" t="s">
        <v>286</v>
      </c>
      <c r="B9" s="36" t="s">
        <v>280</v>
      </c>
      <c r="C9" s="124">
        <v>750</v>
      </c>
      <c r="D9" s="50">
        <f t="shared" si="0"/>
        <v>585.9375</v>
      </c>
    </row>
    <row r="10" spans="1:4" ht="15.75">
      <c r="A10" s="118" t="s">
        <v>97</v>
      </c>
      <c r="B10" s="36" t="s">
        <v>237</v>
      </c>
      <c r="C10" s="50">
        <v>280</v>
      </c>
      <c r="D10" s="50">
        <f t="shared" si="0"/>
        <v>218.75</v>
      </c>
    </row>
    <row r="11" spans="1:4" ht="15.75">
      <c r="A11" s="118" t="s">
        <v>288</v>
      </c>
      <c r="B11" s="36" t="s">
        <v>233</v>
      </c>
      <c r="C11" s="50">
        <v>380</v>
      </c>
      <c r="D11" s="50">
        <f t="shared" si="0"/>
        <v>296.875</v>
      </c>
    </row>
    <row r="12" spans="1:4" ht="15.75">
      <c r="A12" s="118" t="s">
        <v>289</v>
      </c>
      <c r="B12" s="36" t="s">
        <v>290</v>
      </c>
      <c r="C12" s="50">
        <v>700</v>
      </c>
      <c r="D12" s="50">
        <f t="shared" si="0"/>
        <v>546.875</v>
      </c>
    </row>
    <row r="13" spans="1:4" ht="15.75">
      <c r="A13" s="118" t="s">
        <v>342</v>
      </c>
      <c r="B13" s="36" t="s">
        <v>326</v>
      </c>
      <c r="C13" s="50">
        <v>100</v>
      </c>
      <c r="D13" s="50">
        <f t="shared" si="0"/>
        <v>78.125</v>
      </c>
    </row>
    <row r="14" spans="1:4" ht="15.75">
      <c r="A14" s="118" t="s">
        <v>367</v>
      </c>
      <c r="B14" s="36" t="s">
        <v>334</v>
      </c>
      <c r="C14" s="50">
        <v>900</v>
      </c>
      <c r="D14" s="50">
        <f t="shared" si="0"/>
        <v>703.125</v>
      </c>
    </row>
    <row r="15" spans="1:4" ht="15.75">
      <c r="A15" s="118" t="s">
        <v>379</v>
      </c>
      <c r="B15" s="36" t="s">
        <v>295</v>
      </c>
      <c r="C15" s="50">
        <v>450</v>
      </c>
      <c r="D15" s="50">
        <f t="shared" si="0"/>
        <v>351.5625</v>
      </c>
    </row>
    <row r="16" spans="1:4" ht="15.75">
      <c r="A16" s="118" t="s">
        <v>380</v>
      </c>
      <c r="B16" s="36" t="s">
        <v>231</v>
      </c>
      <c r="C16" s="50">
        <v>200</v>
      </c>
      <c r="D16" s="50">
        <f t="shared" si="0"/>
        <v>156.25</v>
      </c>
    </row>
    <row r="17" spans="1:4" ht="15.75">
      <c r="A17" s="118" t="s">
        <v>381</v>
      </c>
      <c r="B17" s="36" t="s">
        <v>230</v>
      </c>
      <c r="C17" s="50">
        <v>350</v>
      </c>
      <c r="D17" s="50">
        <f t="shared" si="0"/>
        <v>273.4375</v>
      </c>
    </row>
    <row r="18" spans="1:4" ht="15.75">
      <c r="A18" s="118" t="s">
        <v>382</v>
      </c>
      <c r="B18" s="36" t="s">
        <v>296</v>
      </c>
      <c r="C18" s="50">
        <v>600</v>
      </c>
      <c r="D18" s="50">
        <f t="shared" si="0"/>
        <v>468.75</v>
      </c>
    </row>
    <row r="19" spans="1:4" ht="15.75">
      <c r="A19" s="118" t="s">
        <v>383</v>
      </c>
      <c r="B19" s="36" t="s">
        <v>297</v>
      </c>
      <c r="C19" s="50">
        <v>1200</v>
      </c>
      <c r="D19" s="50">
        <f t="shared" si="0"/>
        <v>937.5</v>
      </c>
    </row>
    <row r="20" spans="1:4" ht="15.75">
      <c r="A20" s="118" t="s">
        <v>365</v>
      </c>
      <c r="B20" s="36" t="s">
        <v>298</v>
      </c>
      <c r="C20" s="50">
        <v>550</v>
      </c>
      <c r="D20" s="50">
        <f t="shared" si="0"/>
        <v>429.6875</v>
      </c>
    </row>
    <row r="21" spans="1:4" ht="15.75">
      <c r="A21" s="118" t="s">
        <v>353</v>
      </c>
      <c r="B21" s="36" t="s">
        <v>299</v>
      </c>
      <c r="C21" s="50">
        <f>C20</f>
        <v>550</v>
      </c>
      <c r="D21" s="50">
        <f t="shared" si="0"/>
        <v>429.6875</v>
      </c>
    </row>
    <row r="22" spans="1:4" ht="15.75">
      <c r="A22" s="118" t="s">
        <v>354</v>
      </c>
      <c r="B22" s="36" t="s">
        <v>298</v>
      </c>
      <c r="C22" s="50">
        <v>500</v>
      </c>
      <c r="D22" s="50">
        <f t="shared" si="0"/>
        <v>390.625</v>
      </c>
    </row>
    <row r="23" spans="1:4" ht="15.75">
      <c r="A23" s="118" t="s">
        <v>355</v>
      </c>
      <c r="B23" s="36" t="s">
        <v>299</v>
      </c>
      <c r="C23" s="50">
        <f>C22</f>
        <v>500</v>
      </c>
      <c r="D23" s="50">
        <f t="shared" si="0"/>
        <v>390.625</v>
      </c>
    </row>
    <row r="24" spans="1:4" ht="15.75">
      <c r="A24" s="118" t="s">
        <v>384</v>
      </c>
      <c r="B24" s="36" t="s">
        <v>239</v>
      </c>
      <c r="C24" s="50">
        <v>450</v>
      </c>
      <c r="D24" s="50">
        <f t="shared" si="0"/>
        <v>351.5625</v>
      </c>
    </row>
    <row r="25" spans="1:4" ht="15.75">
      <c r="A25" s="118" t="s">
        <v>385</v>
      </c>
      <c r="B25" s="36" t="s">
        <v>300</v>
      </c>
      <c r="C25" s="50">
        <v>700</v>
      </c>
      <c r="D25" s="50">
        <f t="shared" si="0"/>
        <v>546.875</v>
      </c>
    </row>
    <row r="26" spans="1:4" ht="15.75">
      <c r="A26" s="118" t="s">
        <v>386</v>
      </c>
      <c r="B26" s="36" t="s">
        <v>301</v>
      </c>
      <c r="C26" s="50">
        <v>900</v>
      </c>
      <c r="D26" s="50">
        <f t="shared" si="0"/>
        <v>703.125</v>
      </c>
    </row>
    <row r="27" spans="1:4" ht="15.75">
      <c r="A27" s="118" t="s">
        <v>387</v>
      </c>
      <c r="B27" s="36" t="s">
        <v>319</v>
      </c>
      <c r="C27" s="50">
        <v>650</v>
      </c>
      <c r="D27" s="50">
        <f t="shared" si="0"/>
        <v>507.8125</v>
      </c>
    </row>
    <row r="28" spans="1:4" ht="15.75">
      <c r="A28" s="118" t="s">
        <v>388</v>
      </c>
      <c r="B28" s="36" t="s">
        <v>238</v>
      </c>
      <c r="C28" s="50">
        <v>150</v>
      </c>
      <c r="D28" s="50">
        <f t="shared" si="0"/>
        <v>117.1875</v>
      </c>
    </row>
    <row r="29" spans="1:4" ht="15.75">
      <c r="A29" s="279" t="s">
        <v>368</v>
      </c>
      <c r="B29" s="36" t="s">
        <v>248</v>
      </c>
      <c r="C29" s="50">
        <v>1750</v>
      </c>
      <c r="D29" s="50">
        <f t="shared" si="0"/>
        <v>1367.1875</v>
      </c>
    </row>
    <row r="30" spans="1:4" ht="15.75">
      <c r="A30" s="153" t="s">
        <v>404</v>
      </c>
      <c r="B30" s="152" t="s">
        <v>210</v>
      </c>
      <c r="C30" s="154">
        <v>450</v>
      </c>
      <c r="D30" s="50">
        <f t="shared" si="0"/>
        <v>351.5625</v>
      </c>
    </row>
    <row r="31" spans="1:4" ht="15.75">
      <c r="A31" s="153" t="s">
        <v>405</v>
      </c>
      <c r="B31" s="152" t="s">
        <v>204</v>
      </c>
      <c r="C31" s="154">
        <v>650</v>
      </c>
      <c r="D31" s="50">
        <f t="shared" si="0"/>
        <v>507.8125</v>
      </c>
    </row>
    <row r="32" spans="1:4" ht="15.75">
      <c r="A32" s="153" t="s">
        <v>405</v>
      </c>
      <c r="B32" s="152" t="s">
        <v>204</v>
      </c>
      <c r="C32" s="154">
        <v>100</v>
      </c>
      <c r="D32" s="50">
        <f t="shared" si="0"/>
        <v>78.125</v>
      </c>
    </row>
    <row r="33" spans="1:4" ht="15.75">
      <c r="A33" s="153" t="s">
        <v>406</v>
      </c>
      <c r="B33" s="152" t="s">
        <v>205</v>
      </c>
      <c r="C33" s="154">
        <v>300</v>
      </c>
      <c r="D33" s="50">
        <f t="shared" si="0"/>
        <v>234.375</v>
      </c>
    </row>
    <row r="34" spans="1:4" ht="15.75">
      <c r="A34" s="153" t="s">
        <v>407</v>
      </c>
      <c r="B34" s="152" t="s">
        <v>206</v>
      </c>
      <c r="C34" s="154">
        <v>300</v>
      </c>
      <c r="D34" s="50">
        <f t="shared" si="0"/>
        <v>234.375</v>
      </c>
    </row>
    <row r="35" spans="1:4" ht="15.75">
      <c r="A35" s="153" t="s">
        <v>408</v>
      </c>
      <c r="B35" s="152" t="s">
        <v>91</v>
      </c>
      <c r="C35" s="154">
        <v>400</v>
      </c>
      <c r="D35" s="50">
        <f t="shared" si="0"/>
        <v>312.5</v>
      </c>
    </row>
    <row r="36" spans="1:4" ht="15.75">
      <c r="A36" s="153" t="s">
        <v>402</v>
      </c>
      <c r="B36" s="152" t="s">
        <v>208</v>
      </c>
      <c r="C36" s="154">
        <v>50</v>
      </c>
      <c r="D36" s="50">
        <f t="shared" si="0"/>
        <v>39.0625</v>
      </c>
    </row>
    <row r="37" spans="1:4" ht="15.75">
      <c r="A37" s="153" t="s">
        <v>409</v>
      </c>
      <c r="B37" s="152" t="s">
        <v>207</v>
      </c>
      <c r="C37" s="154">
        <v>110</v>
      </c>
      <c r="D37" s="50">
        <f t="shared" si="0"/>
        <v>85.9375</v>
      </c>
    </row>
    <row r="38" spans="1:4" ht="15.75" customHeight="1">
      <c r="A38" s="250"/>
      <c r="B38" s="251"/>
      <c r="C38" s="251"/>
      <c r="D38" s="251"/>
    </row>
    <row r="39" spans="1:4" ht="178.5" customHeight="1">
      <c r="A39" s="252" t="str">
        <f>'Εξοπλισμός CORSA'!A75:E75</f>
        <v>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v>
      </c>
      <c r="B39" s="253"/>
      <c r="C39" s="253"/>
      <c r="D39" s="253"/>
    </row>
    <row r="40" spans="1:4" ht="15.75" customHeight="1">
      <c r="D40" s="6"/>
    </row>
    <row r="41" spans="1:4" ht="15.75" customHeight="1">
      <c r="D41" s="6"/>
    </row>
    <row r="42" spans="1:4" ht="15.75" customHeight="1">
      <c r="D42" s="6"/>
    </row>
    <row r="43" spans="1:4" ht="15.75" customHeight="1">
      <c r="D43" s="6"/>
    </row>
    <row r="44" spans="1:4" ht="15.75" customHeight="1">
      <c r="D44" s="6"/>
    </row>
    <row r="45" spans="1:4" ht="15.75" customHeight="1">
      <c r="D45" s="6"/>
    </row>
    <row r="46" spans="1:4" ht="15.75" customHeight="1">
      <c r="D46" s="6"/>
    </row>
    <row r="47" spans="1:4" ht="15.75" customHeight="1">
      <c r="D47" s="6"/>
    </row>
    <row r="48" spans="1:4" ht="15.75" customHeight="1">
      <c r="B48" s="6"/>
      <c r="D48" s="6"/>
    </row>
    <row r="49" spans="2:4" ht="15.75" customHeight="1">
      <c r="B49" s="6"/>
      <c r="D49" s="6"/>
    </row>
    <row r="50" spans="2:4" ht="15.75" customHeight="1">
      <c r="B50" s="6"/>
      <c r="D50" s="6"/>
    </row>
    <row r="51" spans="2:4" ht="15.75" customHeight="1">
      <c r="B51" s="6"/>
      <c r="D51" s="6"/>
    </row>
    <row r="52" spans="2:4" ht="15.75" customHeight="1">
      <c r="B52" s="6"/>
      <c r="D52" s="6"/>
    </row>
    <row r="53" spans="2:4" ht="15.75" customHeight="1">
      <c r="B53" s="6"/>
      <c r="D53" s="6"/>
    </row>
    <row r="54" spans="2:4" ht="15.75" customHeight="1">
      <c r="D54" s="6"/>
    </row>
    <row r="55" spans="2:4" ht="15.75" customHeight="1">
      <c r="D55" s="6"/>
    </row>
    <row r="56" spans="2:4" ht="15.75" customHeight="1">
      <c r="D56" s="6"/>
    </row>
    <row r="57" spans="2:4" ht="15.75" customHeight="1">
      <c r="D57" s="6"/>
    </row>
    <row r="58" spans="2:4" ht="15.75" customHeight="1">
      <c r="D58" s="6"/>
    </row>
    <row r="59" spans="2:4" ht="15.75" customHeight="1">
      <c r="D59" s="6"/>
    </row>
    <row r="60" spans="2:4" ht="15.75" customHeight="1">
      <c r="D60" s="6"/>
    </row>
    <row r="61" spans="2:4" ht="15.75" customHeight="1">
      <c r="D61" s="6"/>
    </row>
    <row r="62" spans="2:4" ht="15.75" customHeight="1">
      <c r="D62" s="6"/>
    </row>
    <row r="63" spans="2:4" ht="15.75" customHeight="1">
      <c r="D63" s="6"/>
    </row>
    <row r="64" spans="2:4" ht="15.75" customHeight="1">
      <c r="D64" s="6"/>
    </row>
    <row r="65" spans="4:4" ht="15.75" customHeight="1">
      <c r="D65" s="6"/>
    </row>
    <row r="66" spans="4:4" ht="15.75" customHeight="1">
      <c r="D66" s="6"/>
    </row>
    <row r="67" spans="4:4" ht="15.75" customHeight="1">
      <c r="D67" s="6"/>
    </row>
    <row r="68" spans="4:4" ht="15.75" customHeight="1">
      <c r="D68" s="6"/>
    </row>
    <row r="69" spans="4:4" ht="15.75" customHeight="1">
      <c r="D69" s="6"/>
    </row>
    <row r="70" spans="4:4" ht="15.75" customHeight="1">
      <c r="D70" s="6"/>
    </row>
    <row r="71" spans="4:4" ht="15.75" customHeight="1">
      <c r="D71" s="6"/>
    </row>
    <row r="72" spans="4:4" ht="15.75" customHeight="1">
      <c r="D72" s="6"/>
    </row>
    <row r="73" spans="4:4" ht="15.75" customHeight="1">
      <c r="D73" s="6"/>
    </row>
    <row r="74" spans="4:4" ht="15.75" customHeight="1">
      <c r="D74" s="6"/>
    </row>
    <row r="75" spans="4:4" ht="15.75" customHeight="1">
      <c r="D75" s="6"/>
    </row>
    <row r="76" spans="4:4" ht="15.75" customHeight="1">
      <c r="D76" s="6"/>
    </row>
    <row r="77" spans="4:4" ht="15.75" customHeight="1">
      <c r="D77" s="6"/>
    </row>
    <row r="78" spans="4:4" ht="15.75" customHeight="1">
      <c r="D78" s="6"/>
    </row>
    <row r="79" spans="4:4" ht="15.75" customHeight="1">
      <c r="D79" s="6"/>
    </row>
    <row r="80" spans="4:4" ht="15.75" customHeight="1">
      <c r="D80" s="6"/>
    </row>
    <row r="81" spans="4:4" ht="15.75" customHeight="1">
      <c r="D81" s="6"/>
    </row>
    <row r="82" spans="4:4" ht="15.75" customHeight="1">
      <c r="D82" s="6"/>
    </row>
    <row r="83" spans="4:4" ht="15.75" customHeight="1">
      <c r="D83" s="6"/>
    </row>
    <row r="84" spans="4:4" ht="15.75" customHeight="1">
      <c r="D84" s="6"/>
    </row>
    <row r="85" spans="4:4" ht="15.75" customHeight="1">
      <c r="D85" s="6"/>
    </row>
    <row r="86" spans="4:4" ht="15.75" customHeight="1">
      <c r="D86" s="6"/>
    </row>
    <row r="87" spans="4:4" ht="15.75" customHeight="1">
      <c r="D87" s="6"/>
    </row>
    <row r="88" spans="4:4" ht="15.75" customHeight="1">
      <c r="D88" s="6"/>
    </row>
    <row r="89" spans="4:4" ht="15.75" customHeight="1">
      <c r="D89" s="6"/>
    </row>
    <row r="90" spans="4:4" ht="15.75" customHeight="1">
      <c r="D90" s="6"/>
    </row>
    <row r="91" spans="4:4" ht="15.75" customHeight="1">
      <c r="D91" s="6"/>
    </row>
    <row r="92" spans="4:4" ht="15.75" customHeight="1">
      <c r="D92" s="6"/>
    </row>
    <row r="93" spans="4:4" ht="15.75" customHeight="1">
      <c r="D93" s="6"/>
    </row>
    <row r="94" spans="4:4" ht="15.75" customHeight="1">
      <c r="D94" s="6"/>
    </row>
    <row r="95" spans="4:4" ht="15.75" customHeight="1">
      <c r="D95" s="6"/>
    </row>
    <row r="96" spans="4:4" ht="15.75" customHeight="1">
      <c r="D96" s="6"/>
    </row>
    <row r="97" spans="4:4" ht="15.75" customHeight="1">
      <c r="D97" s="6"/>
    </row>
    <row r="98" spans="4:4" ht="15.75" customHeight="1">
      <c r="D98" s="6"/>
    </row>
    <row r="99" spans="4:4" ht="15.75" customHeight="1">
      <c r="D99" s="6"/>
    </row>
    <row r="100" spans="4:4" ht="15.75" customHeight="1">
      <c r="D100" s="6"/>
    </row>
    <row r="101" spans="4:4" ht="15.75" customHeight="1">
      <c r="D101" s="6"/>
    </row>
    <row r="102" spans="4:4" ht="15.75" customHeight="1">
      <c r="D102" s="6"/>
    </row>
    <row r="103" spans="4:4" ht="15.75" customHeight="1">
      <c r="D103" s="6"/>
    </row>
    <row r="104" spans="4:4" ht="15.75" customHeight="1">
      <c r="D104" s="6"/>
    </row>
    <row r="105" spans="4:4" ht="15.75" customHeight="1">
      <c r="D105" s="6"/>
    </row>
    <row r="106" spans="4:4" ht="15.75" customHeight="1">
      <c r="D106" s="6"/>
    </row>
    <row r="107" spans="4:4" ht="15.75" customHeight="1">
      <c r="D107" s="6"/>
    </row>
    <row r="108" spans="4:4" ht="15.75" customHeight="1">
      <c r="D108" s="6"/>
    </row>
    <row r="109" spans="4:4" ht="15.75" customHeight="1">
      <c r="D109" s="6"/>
    </row>
    <row r="110" spans="4:4" ht="15.75" customHeight="1">
      <c r="D110" s="6"/>
    </row>
    <row r="111" spans="4:4" ht="15.75" customHeight="1">
      <c r="D111" s="6"/>
    </row>
    <row r="112" spans="4:4" ht="15.75" customHeight="1">
      <c r="D112" s="6"/>
    </row>
    <row r="113" spans="4:4" ht="15.75" customHeight="1">
      <c r="D113" s="6"/>
    </row>
    <row r="114" spans="4:4" ht="15.75" customHeight="1">
      <c r="D114" s="6"/>
    </row>
    <row r="115" spans="4:4" ht="15.75" customHeight="1">
      <c r="D115" s="6"/>
    </row>
    <row r="116" spans="4:4" ht="15.75" customHeight="1">
      <c r="D116" s="6"/>
    </row>
    <row r="117" spans="4:4" ht="15.75" customHeight="1">
      <c r="D117" s="6"/>
    </row>
    <row r="118" spans="4:4" ht="15.75" customHeight="1">
      <c r="D118" s="6"/>
    </row>
    <row r="119" spans="4:4" ht="15.75" customHeight="1">
      <c r="D119" s="6"/>
    </row>
    <row r="120" spans="4:4" ht="15.75" customHeight="1">
      <c r="D120" s="6"/>
    </row>
    <row r="121" spans="4:4" ht="15.75" customHeight="1">
      <c r="D121" s="6"/>
    </row>
    <row r="122" spans="4:4" ht="15.75" customHeight="1">
      <c r="D122" s="6"/>
    </row>
    <row r="123" spans="4:4" ht="15.75" customHeight="1">
      <c r="D123" s="6"/>
    </row>
    <row r="124" spans="4:4" ht="15.75" customHeight="1">
      <c r="D124" s="6"/>
    </row>
    <row r="125" spans="4:4" ht="15.75" customHeight="1">
      <c r="D125" s="6"/>
    </row>
    <row r="126" spans="4:4" ht="15.75" customHeight="1">
      <c r="D126" s="6"/>
    </row>
    <row r="127" spans="4:4" ht="15.75" customHeight="1">
      <c r="D127" s="6"/>
    </row>
    <row r="128" spans="4:4" ht="15.75" customHeight="1">
      <c r="D128" s="6"/>
    </row>
    <row r="129" spans="4:4" ht="15.75" customHeight="1">
      <c r="D129" s="6"/>
    </row>
    <row r="130" spans="4:4" ht="15.75" customHeight="1">
      <c r="D130" s="6"/>
    </row>
    <row r="131" spans="4:4" ht="15.75" customHeight="1">
      <c r="D131" s="6"/>
    </row>
    <row r="132" spans="4:4" ht="15.75" customHeight="1">
      <c r="D132" s="6"/>
    </row>
    <row r="133" spans="4:4" ht="15.75" customHeight="1">
      <c r="D133" s="6"/>
    </row>
    <row r="134" spans="4:4" ht="15.75" customHeight="1">
      <c r="D134" s="6"/>
    </row>
    <row r="135" spans="4:4" ht="15.75" customHeight="1">
      <c r="D135" s="6"/>
    </row>
    <row r="136" spans="4:4" ht="15.75" customHeight="1">
      <c r="D136" s="6"/>
    </row>
    <row r="137" spans="4:4" ht="15.75" customHeight="1">
      <c r="D137" s="6"/>
    </row>
    <row r="138" spans="4:4" ht="15.75" customHeight="1">
      <c r="D138" s="6"/>
    </row>
    <row r="139" spans="4:4" ht="15.75" customHeight="1">
      <c r="D139" s="6"/>
    </row>
    <row r="140" spans="4:4" ht="15.75" customHeight="1">
      <c r="D140" s="6"/>
    </row>
    <row r="141" spans="4:4" ht="15.75" customHeight="1">
      <c r="D141" s="6"/>
    </row>
    <row r="142" spans="4:4" ht="15.75" customHeight="1">
      <c r="D142" s="6"/>
    </row>
    <row r="143" spans="4:4" ht="15.75" customHeight="1">
      <c r="D143" s="6"/>
    </row>
    <row r="144" spans="4:4" ht="15.75" customHeight="1">
      <c r="D144" s="6"/>
    </row>
    <row r="145" spans="4:4" ht="15.75" customHeight="1">
      <c r="D145" s="6"/>
    </row>
    <row r="146" spans="4:4" ht="15.75" customHeight="1">
      <c r="D146" s="6"/>
    </row>
    <row r="147" spans="4:4" ht="15.75" customHeight="1">
      <c r="D147" s="6"/>
    </row>
    <row r="148" spans="4:4" ht="15.75" customHeight="1">
      <c r="D148" s="6"/>
    </row>
    <row r="149" spans="4:4" ht="15.75" customHeight="1">
      <c r="D149" s="6"/>
    </row>
    <row r="150" spans="4:4" ht="15.75" customHeight="1">
      <c r="D150" s="6"/>
    </row>
    <row r="151" spans="4:4" ht="15.75" customHeight="1">
      <c r="D151" s="6"/>
    </row>
    <row r="152" spans="4:4" ht="15.75" customHeight="1">
      <c r="D152" s="6"/>
    </row>
    <row r="153" spans="4:4" ht="15.75" customHeight="1">
      <c r="D153" s="6"/>
    </row>
    <row r="154" spans="4:4" ht="15.75" customHeight="1">
      <c r="D154" s="6"/>
    </row>
    <row r="155" spans="4:4" ht="15.75" customHeight="1">
      <c r="D155" s="6"/>
    </row>
    <row r="156" spans="4:4" ht="15.75" customHeight="1">
      <c r="D156" s="6"/>
    </row>
    <row r="157" spans="4:4" ht="15.75" customHeight="1">
      <c r="D157" s="6"/>
    </row>
    <row r="158" spans="4:4" ht="15.75" customHeight="1">
      <c r="D158" s="6"/>
    </row>
    <row r="159" spans="4:4" ht="15.75" customHeight="1">
      <c r="D159" s="6"/>
    </row>
    <row r="160" spans="4:4" ht="15.75" customHeight="1">
      <c r="D160" s="6"/>
    </row>
    <row r="161" spans="4:4" ht="15.75" customHeight="1">
      <c r="D161" s="6"/>
    </row>
    <row r="162" spans="4:4" ht="15.75" customHeight="1">
      <c r="D162" s="6"/>
    </row>
    <row r="163" spans="4:4" ht="15.75" customHeight="1">
      <c r="D163" s="6"/>
    </row>
    <row r="164" spans="4:4" ht="15.75" customHeight="1">
      <c r="D164" s="6"/>
    </row>
    <row r="165" spans="4:4" ht="15.75" customHeight="1">
      <c r="D165" s="6"/>
    </row>
    <row r="166" spans="4:4" ht="15.75" customHeight="1">
      <c r="D166" s="6"/>
    </row>
    <row r="167" spans="4:4" ht="15.75" customHeight="1">
      <c r="D167" s="6"/>
    </row>
    <row r="168" spans="4:4" ht="15.75" customHeight="1">
      <c r="D168" s="6"/>
    </row>
    <row r="169" spans="4:4" ht="15.75" customHeight="1">
      <c r="D169" s="6"/>
    </row>
    <row r="170" spans="4:4" ht="15.75" customHeight="1">
      <c r="D170" s="6"/>
    </row>
    <row r="171" spans="4:4" ht="15.75" customHeight="1">
      <c r="D171" s="6"/>
    </row>
    <row r="172" spans="4:4" ht="15.75" customHeight="1">
      <c r="D172" s="6"/>
    </row>
    <row r="173" spans="4:4" ht="15.75" customHeight="1">
      <c r="D173" s="6"/>
    </row>
    <row r="174" spans="4:4" ht="15.75" customHeight="1">
      <c r="D174" s="6"/>
    </row>
    <row r="175" spans="4:4" ht="15.75" customHeight="1">
      <c r="D175" s="6"/>
    </row>
    <row r="176" spans="4:4" ht="15.75" customHeight="1">
      <c r="D176" s="6"/>
    </row>
    <row r="177" spans="4:4" ht="15.75" customHeight="1">
      <c r="D177" s="6"/>
    </row>
    <row r="178" spans="4:4" ht="15.75" customHeight="1">
      <c r="D178" s="6"/>
    </row>
    <row r="179" spans="4:4" ht="15.75" customHeight="1">
      <c r="D179" s="6"/>
    </row>
    <row r="180" spans="4:4" ht="15.75" customHeight="1">
      <c r="D180" s="6"/>
    </row>
    <row r="181" spans="4:4" ht="15.75" customHeight="1">
      <c r="D181" s="6"/>
    </row>
    <row r="182" spans="4:4" ht="15.75" customHeight="1">
      <c r="D182" s="6"/>
    </row>
    <row r="183" spans="4:4" ht="15.75" customHeight="1">
      <c r="D183" s="6"/>
    </row>
    <row r="184" spans="4:4" ht="15.75" customHeight="1">
      <c r="D184" s="6"/>
    </row>
    <row r="185" spans="4:4" ht="15.75" customHeight="1">
      <c r="D185" s="6"/>
    </row>
    <row r="186" spans="4:4" ht="15.75" customHeight="1">
      <c r="D186" s="6"/>
    </row>
    <row r="187" spans="4:4" ht="15.75" customHeight="1">
      <c r="D187" s="6"/>
    </row>
    <row r="188" spans="4:4" ht="15.75" customHeight="1">
      <c r="D188" s="6"/>
    </row>
    <row r="189" spans="4:4" ht="15.75" customHeight="1">
      <c r="D189" s="6"/>
    </row>
    <row r="190" spans="4:4" ht="15.75" customHeight="1">
      <c r="D190" s="6"/>
    </row>
    <row r="191" spans="4:4" ht="15.75" customHeight="1">
      <c r="D191" s="6"/>
    </row>
    <row r="192" spans="4:4" ht="15.75" customHeight="1">
      <c r="D192" s="6"/>
    </row>
    <row r="193" spans="4:4" ht="15.75" customHeight="1">
      <c r="D193" s="6"/>
    </row>
    <row r="194" spans="4:4" ht="15.75" customHeight="1">
      <c r="D194" s="6"/>
    </row>
    <row r="195" spans="4:4" ht="15.75" customHeight="1">
      <c r="D195" s="6"/>
    </row>
    <row r="196" spans="4:4" ht="15.75" customHeight="1">
      <c r="D196" s="6"/>
    </row>
    <row r="197" spans="4:4" ht="15.75" customHeight="1">
      <c r="D197" s="6"/>
    </row>
    <row r="198" spans="4:4" ht="15.75" customHeight="1">
      <c r="D198" s="6"/>
    </row>
    <row r="199" spans="4:4" ht="15.75" customHeight="1">
      <c r="D199" s="6"/>
    </row>
    <row r="200" spans="4:4" ht="15.75" customHeight="1">
      <c r="D200" s="6"/>
    </row>
    <row r="201" spans="4:4" ht="15.75" customHeight="1">
      <c r="D201" s="6"/>
    </row>
    <row r="202" spans="4:4" ht="15.75" customHeight="1">
      <c r="D202" s="6"/>
    </row>
    <row r="203" spans="4:4" ht="15.75" customHeight="1">
      <c r="D203" s="6"/>
    </row>
    <row r="204" spans="4:4" ht="15.75" customHeight="1">
      <c r="D204" s="6"/>
    </row>
    <row r="205" spans="4:4" ht="15.75" customHeight="1">
      <c r="D205" s="6"/>
    </row>
    <row r="206" spans="4:4" ht="15.75" customHeight="1">
      <c r="D206" s="6"/>
    </row>
    <row r="207" spans="4:4" ht="15.75" customHeight="1">
      <c r="D207" s="6"/>
    </row>
    <row r="208" spans="4:4" ht="15.75" customHeight="1">
      <c r="D208" s="6"/>
    </row>
    <row r="209" spans="4:4" ht="15.75" customHeight="1">
      <c r="D209" s="6"/>
    </row>
    <row r="210" spans="4:4" ht="15.75" customHeight="1">
      <c r="D210" s="6"/>
    </row>
    <row r="211" spans="4:4" ht="15.75" customHeight="1">
      <c r="D211" s="6"/>
    </row>
    <row r="212" spans="4:4" ht="15.75" customHeight="1">
      <c r="D212" s="6"/>
    </row>
    <row r="213" spans="4:4" ht="15.75" customHeight="1">
      <c r="D213" s="6"/>
    </row>
    <row r="214" spans="4:4" ht="15.75" customHeight="1">
      <c r="D214" s="6"/>
    </row>
    <row r="215" spans="4:4" ht="15.75" customHeight="1">
      <c r="D215" s="6"/>
    </row>
    <row r="216" spans="4:4" ht="15.75" customHeight="1">
      <c r="D216" s="6"/>
    </row>
    <row r="217" spans="4:4" ht="15.75" customHeight="1">
      <c r="D217" s="6"/>
    </row>
    <row r="218" spans="4:4" ht="15.75" customHeight="1">
      <c r="D218" s="6"/>
    </row>
    <row r="219" spans="4:4" ht="15.75" customHeight="1">
      <c r="D219" s="6"/>
    </row>
    <row r="220" spans="4:4" ht="15.75" customHeight="1">
      <c r="D220" s="6"/>
    </row>
    <row r="221" spans="4:4" ht="15.75" customHeight="1">
      <c r="D221" s="6"/>
    </row>
    <row r="222" spans="4:4" ht="15.75" customHeight="1">
      <c r="D222" s="6"/>
    </row>
    <row r="223" spans="4:4" ht="15.75" customHeight="1">
      <c r="D223" s="6"/>
    </row>
    <row r="224" spans="4:4" ht="15.75" customHeight="1">
      <c r="D224" s="6"/>
    </row>
    <row r="225" spans="4:4" ht="15.75" customHeight="1">
      <c r="D225" s="6"/>
    </row>
    <row r="226" spans="4:4" ht="15.75" customHeight="1">
      <c r="D226" s="6"/>
    </row>
    <row r="227" spans="4:4" ht="15.75" customHeight="1">
      <c r="D227" s="6"/>
    </row>
    <row r="228" spans="4:4" ht="15.75" customHeight="1">
      <c r="D228" s="6"/>
    </row>
    <row r="229" spans="4:4" ht="15.75" customHeight="1">
      <c r="D229" s="6"/>
    </row>
    <row r="230" spans="4:4" ht="15.75" customHeight="1">
      <c r="D230" s="6"/>
    </row>
    <row r="231" spans="4:4" ht="15.75" customHeight="1">
      <c r="D231" s="6"/>
    </row>
    <row r="232" spans="4:4" ht="15.75" customHeight="1">
      <c r="D232" s="6"/>
    </row>
    <row r="233" spans="4:4" ht="15.75" customHeight="1">
      <c r="D233" s="6"/>
    </row>
    <row r="234" spans="4:4" ht="15.75" customHeight="1">
      <c r="D234" s="6"/>
    </row>
    <row r="235" spans="4:4" ht="15.75" customHeight="1">
      <c r="D235" s="6"/>
    </row>
    <row r="236" spans="4:4" ht="15.75" customHeight="1">
      <c r="D236" s="6"/>
    </row>
    <row r="237" spans="4:4" ht="15.75" customHeight="1">
      <c r="D237" s="6"/>
    </row>
    <row r="238" spans="4:4" ht="15.75" customHeight="1">
      <c r="D238" s="6"/>
    </row>
    <row r="239" spans="4:4" ht="15.75" customHeight="1">
      <c r="D239" s="6"/>
    </row>
    <row r="240" spans="4:4" ht="15.75" customHeight="1">
      <c r="D240" s="6"/>
    </row>
    <row r="241" spans="4:4" ht="15.75" customHeight="1">
      <c r="D241" s="6"/>
    </row>
    <row r="242" spans="4:4" ht="15.75" customHeight="1">
      <c r="D242" s="6"/>
    </row>
    <row r="243" spans="4:4" ht="15.75" customHeight="1">
      <c r="D243" s="6"/>
    </row>
    <row r="244" spans="4:4" ht="15.75" customHeight="1">
      <c r="D244" s="6"/>
    </row>
    <row r="245" spans="4:4" ht="15.75" customHeight="1">
      <c r="D245" s="6"/>
    </row>
    <row r="246" spans="4:4" ht="15.75" customHeight="1">
      <c r="D246" s="6"/>
    </row>
    <row r="247" spans="4:4" ht="15.75" customHeight="1">
      <c r="D247" s="6"/>
    </row>
    <row r="248" spans="4:4" ht="15.75" customHeight="1">
      <c r="D248" s="6"/>
    </row>
    <row r="249" spans="4:4" ht="15.75" customHeight="1">
      <c r="D249" s="6"/>
    </row>
    <row r="250" spans="4:4" ht="15.75" customHeight="1">
      <c r="D250" s="6"/>
    </row>
    <row r="251" spans="4:4" ht="15.75" customHeight="1">
      <c r="D251" s="6"/>
    </row>
    <row r="252" spans="4:4" ht="15.75" customHeight="1">
      <c r="D252" s="6"/>
    </row>
    <row r="253" spans="4:4" ht="15.75" customHeight="1">
      <c r="D253" s="6"/>
    </row>
    <row r="254" spans="4:4" ht="15.75" customHeight="1">
      <c r="D254" s="6"/>
    </row>
    <row r="255" spans="4:4" ht="15.75" customHeight="1">
      <c r="D255" s="6"/>
    </row>
    <row r="256" spans="4:4" ht="15.75" customHeight="1">
      <c r="D256" s="6"/>
    </row>
    <row r="257" spans="4:4" ht="15.75" customHeight="1">
      <c r="D257" s="6"/>
    </row>
    <row r="258" spans="4:4" ht="15.75" customHeight="1">
      <c r="D258" s="6"/>
    </row>
    <row r="259" spans="4:4" ht="15.75" customHeight="1">
      <c r="D259" s="6"/>
    </row>
    <row r="260" spans="4:4" ht="15.75" customHeight="1">
      <c r="D260" s="6"/>
    </row>
    <row r="261" spans="4:4" ht="15.75" customHeight="1">
      <c r="D261" s="6"/>
    </row>
    <row r="262" spans="4:4" ht="15.75" customHeight="1">
      <c r="D262" s="6"/>
    </row>
    <row r="263" spans="4:4" ht="15.75" customHeight="1">
      <c r="D263" s="6"/>
    </row>
    <row r="264" spans="4:4" ht="15.75" customHeight="1">
      <c r="D264" s="6"/>
    </row>
    <row r="265" spans="4:4" ht="15.75" customHeight="1">
      <c r="D265" s="6"/>
    </row>
    <row r="266" spans="4:4" ht="15.75" customHeight="1">
      <c r="D266" s="6"/>
    </row>
    <row r="267" spans="4:4" ht="15.75" customHeight="1">
      <c r="D267" s="6"/>
    </row>
    <row r="268" spans="4:4" ht="15.75" customHeight="1">
      <c r="D268" s="6"/>
    </row>
    <row r="269" spans="4:4" ht="15.75" customHeight="1">
      <c r="D269" s="6"/>
    </row>
    <row r="270" spans="4:4" ht="15.75" customHeight="1">
      <c r="D270" s="6"/>
    </row>
    <row r="271" spans="4:4" ht="15.75" customHeight="1">
      <c r="D271" s="6"/>
    </row>
    <row r="272" spans="4:4" ht="15.75" customHeight="1">
      <c r="D272" s="6"/>
    </row>
    <row r="273" spans="4:4" ht="15.75" customHeight="1">
      <c r="D273" s="6"/>
    </row>
    <row r="274" spans="4:4" ht="15.75" customHeight="1">
      <c r="D274" s="6"/>
    </row>
    <row r="275" spans="4:4" ht="15.75" customHeight="1">
      <c r="D275" s="6"/>
    </row>
    <row r="276" spans="4:4" ht="15.75" customHeight="1">
      <c r="D276" s="6"/>
    </row>
    <row r="277" spans="4:4" ht="15.75" customHeight="1">
      <c r="D277" s="6"/>
    </row>
    <row r="278" spans="4:4" ht="15.75" customHeight="1">
      <c r="D278" s="6"/>
    </row>
    <row r="279" spans="4:4" ht="15.75" customHeight="1">
      <c r="D279" s="6"/>
    </row>
    <row r="280" spans="4:4" ht="15.75" customHeight="1">
      <c r="D280" s="6"/>
    </row>
    <row r="281" spans="4:4" ht="15.75" customHeight="1">
      <c r="D281" s="6"/>
    </row>
    <row r="282" spans="4:4" ht="15.75" customHeight="1">
      <c r="D282" s="6"/>
    </row>
    <row r="283" spans="4:4" ht="15.75" customHeight="1">
      <c r="D283" s="6"/>
    </row>
    <row r="284" spans="4:4" ht="15.75" customHeight="1">
      <c r="D284" s="6"/>
    </row>
    <row r="285" spans="4:4" ht="15.75" customHeight="1">
      <c r="D285" s="6"/>
    </row>
    <row r="286" spans="4:4" ht="15.75" customHeight="1">
      <c r="D286" s="6"/>
    </row>
    <row r="287" spans="4:4" ht="15.75" customHeight="1">
      <c r="D287" s="6"/>
    </row>
    <row r="288" spans="4:4" ht="15.75" customHeight="1">
      <c r="D288" s="6"/>
    </row>
    <row r="289" spans="4:4" ht="15.75" customHeight="1">
      <c r="D289" s="6"/>
    </row>
    <row r="290" spans="4:4" ht="15.75" customHeight="1">
      <c r="D290" s="6"/>
    </row>
    <row r="291" spans="4:4" ht="15.75" customHeight="1">
      <c r="D291" s="6"/>
    </row>
    <row r="292" spans="4:4" ht="15.75" customHeight="1">
      <c r="D292" s="6"/>
    </row>
    <row r="293" spans="4:4" ht="15.75" customHeight="1">
      <c r="D293" s="6"/>
    </row>
    <row r="294" spans="4:4" ht="15.75" customHeight="1">
      <c r="D294" s="6"/>
    </row>
    <row r="295" spans="4:4" ht="15.75" customHeight="1">
      <c r="D295" s="6"/>
    </row>
    <row r="296" spans="4:4" ht="15.75" customHeight="1">
      <c r="D296" s="6"/>
    </row>
    <row r="297" spans="4:4" ht="15.75" customHeight="1">
      <c r="D297" s="6"/>
    </row>
    <row r="298" spans="4:4" ht="15.75" customHeight="1">
      <c r="D298" s="6"/>
    </row>
    <row r="299" spans="4:4" ht="15.75" customHeight="1">
      <c r="D299" s="6"/>
    </row>
    <row r="300" spans="4:4" ht="15.75" customHeight="1">
      <c r="D300" s="6"/>
    </row>
    <row r="301" spans="4:4" ht="15.75" customHeight="1">
      <c r="D301" s="6"/>
    </row>
    <row r="302" spans="4:4" ht="15.75" customHeight="1">
      <c r="D302" s="6"/>
    </row>
    <row r="303" spans="4:4" ht="15.75" customHeight="1">
      <c r="D303" s="6"/>
    </row>
    <row r="304" spans="4:4" ht="15.75" customHeight="1">
      <c r="D304" s="6"/>
    </row>
    <row r="305" spans="4:4" ht="15.75" customHeight="1">
      <c r="D305" s="6"/>
    </row>
    <row r="306" spans="4:4" ht="15.75" customHeight="1">
      <c r="D306" s="6"/>
    </row>
    <row r="307" spans="4:4" ht="15.75" customHeight="1">
      <c r="D307" s="6"/>
    </row>
    <row r="308" spans="4:4" ht="15.75" customHeight="1">
      <c r="D308" s="6"/>
    </row>
    <row r="309" spans="4:4" ht="15.75" customHeight="1">
      <c r="D309" s="6"/>
    </row>
    <row r="310" spans="4:4" ht="15.75" customHeight="1">
      <c r="D310" s="6"/>
    </row>
    <row r="311" spans="4:4" ht="15.75" customHeight="1">
      <c r="D311" s="6"/>
    </row>
    <row r="312" spans="4:4" ht="15.75" customHeight="1">
      <c r="D312" s="6"/>
    </row>
    <row r="313" spans="4:4" ht="15.75" customHeight="1">
      <c r="D313" s="6"/>
    </row>
    <row r="314" spans="4:4" ht="15.75" customHeight="1">
      <c r="D314" s="6"/>
    </row>
    <row r="315" spans="4:4" ht="15.75" customHeight="1">
      <c r="D315" s="6"/>
    </row>
    <row r="316" spans="4:4" ht="15.75" customHeight="1">
      <c r="D316" s="6"/>
    </row>
    <row r="317" spans="4:4" ht="15.75" customHeight="1">
      <c r="D317" s="6"/>
    </row>
    <row r="318" spans="4:4" ht="15.75" customHeight="1">
      <c r="D318" s="6"/>
    </row>
    <row r="319" spans="4:4" ht="15.75" customHeight="1">
      <c r="D319" s="6"/>
    </row>
    <row r="320" spans="4:4" ht="15.75" customHeight="1">
      <c r="D320" s="6"/>
    </row>
    <row r="321" spans="4:4" ht="15.75" customHeight="1">
      <c r="D321" s="6"/>
    </row>
    <row r="322" spans="4:4" ht="15.75" customHeight="1">
      <c r="D322" s="6"/>
    </row>
    <row r="323" spans="4:4" ht="15.75" customHeight="1">
      <c r="D323" s="6"/>
    </row>
    <row r="324" spans="4:4" ht="15.75" customHeight="1">
      <c r="D324" s="6"/>
    </row>
    <row r="325" spans="4:4" ht="15.75" customHeight="1">
      <c r="D325" s="6"/>
    </row>
    <row r="326" spans="4:4" ht="15.75" customHeight="1">
      <c r="D326" s="6"/>
    </row>
    <row r="327" spans="4:4" ht="15.75" customHeight="1">
      <c r="D327" s="6"/>
    </row>
    <row r="328" spans="4:4" ht="15.75" customHeight="1">
      <c r="D328" s="6"/>
    </row>
    <row r="329" spans="4:4" ht="15.75" customHeight="1">
      <c r="D329" s="6"/>
    </row>
    <row r="330" spans="4:4" ht="15.75" customHeight="1">
      <c r="D330" s="6"/>
    </row>
    <row r="331" spans="4:4" ht="15.75" customHeight="1">
      <c r="D331" s="6"/>
    </row>
    <row r="332" spans="4:4" ht="15.75" customHeight="1">
      <c r="D332" s="6"/>
    </row>
    <row r="333" spans="4:4" ht="15.75" customHeight="1">
      <c r="D333" s="6"/>
    </row>
    <row r="334" spans="4:4" ht="15.75" customHeight="1">
      <c r="D334" s="6"/>
    </row>
    <row r="335" spans="4:4" ht="15.75" customHeight="1">
      <c r="D335" s="6"/>
    </row>
    <row r="336" spans="4:4" ht="15.75" customHeight="1">
      <c r="D336" s="6"/>
    </row>
    <row r="337" spans="4:4" ht="15.75" customHeight="1">
      <c r="D337" s="6"/>
    </row>
    <row r="338" spans="4:4" ht="15.75" customHeight="1">
      <c r="D338" s="6"/>
    </row>
    <row r="339" spans="4:4" ht="15.75" customHeight="1">
      <c r="D339" s="6"/>
    </row>
    <row r="340" spans="4:4" ht="15.75" customHeight="1">
      <c r="D340" s="6"/>
    </row>
    <row r="341" spans="4:4" ht="15.75" customHeight="1">
      <c r="D341" s="6"/>
    </row>
    <row r="342" spans="4:4" ht="15.75" customHeight="1">
      <c r="D342" s="6"/>
    </row>
    <row r="343" spans="4:4" ht="15.75" customHeight="1">
      <c r="D343" s="6"/>
    </row>
    <row r="344" spans="4:4" ht="15.75" customHeight="1">
      <c r="D344" s="6"/>
    </row>
    <row r="345" spans="4:4" ht="15.75" customHeight="1">
      <c r="D345" s="6"/>
    </row>
    <row r="346" spans="4:4" ht="15.75" customHeight="1">
      <c r="D346" s="6"/>
    </row>
    <row r="347" spans="4:4" ht="15.75" customHeight="1">
      <c r="D347" s="6"/>
    </row>
    <row r="348" spans="4:4" ht="15.75" customHeight="1">
      <c r="D348" s="6"/>
    </row>
    <row r="349" spans="4:4" ht="15.75" customHeight="1">
      <c r="D349" s="6"/>
    </row>
    <row r="350" spans="4:4" ht="15.75" customHeight="1">
      <c r="D350" s="6"/>
    </row>
    <row r="351" spans="4:4" ht="15.75" customHeight="1">
      <c r="D351" s="6"/>
    </row>
    <row r="352" spans="4:4" ht="15.75" customHeight="1">
      <c r="D352" s="6"/>
    </row>
    <row r="353" spans="4:4" ht="15.75" customHeight="1">
      <c r="D353" s="6"/>
    </row>
    <row r="354" spans="4:4" ht="15.75" customHeight="1">
      <c r="D354" s="6"/>
    </row>
    <row r="355" spans="4:4" ht="15.75" customHeight="1">
      <c r="D355" s="6"/>
    </row>
    <row r="356" spans="4:4" ht="15.75" customHeight="1">
      <c r="D356" s="6"/>
    </row>
    <row r="357" spans="4:4" ht="15.75" customHeight="1">
      <c r="D357" s="6"/>
    </row>
    <row r="358" spans="4:4" ht="15.75" customHeight="1">
      <c r="D358" s="6"/>
    </row>
    <row r="359" spans="4:4" ht="15.75" customHeight="1">
      <c r="D359" s="6"/>
    </row>
    <row r="360" spans="4:4" ht="15.75" customHeight="1">
      <c r="D360" s="6"/>
    </row>
    <row r="361" spans="4:4" ht="15.75" customHeight="1">
      <c r="D361" s="6"/>
    </row>
    <row r="362" spans="4:4" ht="15.75" customHeight="1">
      <c r="D362" s="6"/>
    </row>
    <row r="363" spans="4:4" ht="15.75" customHeight="1">
      <c r="D363" s="6"/>
    </row>
    <row r="364" spans="4:4" ht="15.75" customHeight="1">
      <c r="D364" s="6"/>
    </row>
    <row r="365" spans="4:4" ht="15.75" customHeight="1">
      <c r="D365" s="6"/>
    </row>
    <row r="366" spans="4:4" ht="15.75" customHeight="1">
      <c r="D366" s="6"/>
    </row>
    <row r="367" spans="4:4" ht="15.75" customHeight="1">
      <c r="D367" s="6"/>
    </row>
    <row r="368" spans="4:4" ht="15.75" customHeight="1">
      <c r="D368" s="6"/>
    </row>
    <row r="369" spans="4:4" ht="15.75" customHeight="1">
      <c r="D369" s="6"/>
    </row>
    <row r="370" spans="4:4" ht="15.75" customHeight="1">
      <c r="D370" s="6"/>
    </row>
    <row r="371" spans="4:4" ht="15.75" customHeight="1">
      <c r="D371" s="6"/>
    </row>
    <row r="372" spans="4:4" ht="15.75" customHeight="1">
      <c r="D372" s="6"/>
    </row>
    <row r="373" spans="4:4" ht="15.75" customHeight="1">
      <c r="D373" s="6"/>
    </row>
    <row r="374" spans="4:4" ht="15.75" customHeight="1">
      <c r="D374" s="6"/>
    </row>
    <row r="375" spans="4:4" ht="15.75" customHeight="1">
      <c r="D375" s="6"/>
    </row>
    <row r="376" spans="4:4" ht="15.75" customHeight="1">
      <c r="D376" s="6"/>
    </row>
    <row r="377" spans="4:4" ht="15.75" customHeight="1">
      <c r="D377" s="6"/>
    </row>
    <row r="378" spans="4:4" ht="15.75" customHeight="1">
      <c r="D378" s="6"/>
    </row>
    <row r="379" spans="4:4" ht="15.75" customHeight="1">
      <c r="D379" s="6"/>
    </row>
    <row r="380" spans="4:4" ht="15.75" customHeight="1">
      <c r="D380" s="6"/>
    </row>
    <row r="381" spans="4:4" ht="15.75" customHeight="1">
      <c r="D381" s="6"/>
    </row>
    <row r="382" spans="4:4" ht="15.75" customHeight="1">
      <c r="D382" s="6"/>
    </row>
    <row r="383" spans="4:4" ht="15.75" customHeight="1">
      <c r="D383" s="6"/>
    </row>
    <row r="384" spans="4:4" ht="15.75" customHeight="1">
      <c r="D384" s="6"/>
    </row>
    <row r="385" spans="4:4" ht="15.75" customHeight="1">
      <c r="D385" s="6"/>
    </row>
    <row r="386" spans="4:4" ht="15.75" customHeight="1">
      <c r="D386" s="6"/>
    </row>
    <row r="387" spans="4:4" ht="15.75" customHeight="1">
      <c r="D387" s="6"/>
    </row>
    <row r="388" spans="4:4" ht="15.75" customHeight="1">
      <c r="D388" s="6"/>
    </row>
    <row r="389" spans="4:4" ht="15.75" customHeight="1">
      <c r="D389" s="6"/>
    </row>
    <row r="390" spans="4:4" ht="15.75" customHeight="1">
      <c r="D390" s="6"/>
    </row>
    <row r="391" spans="4:4" ht="15.75" customHeight="1">
      <c r="D391" s="6"/>
    </row>
    <row r="392" spans="4:4" ht="15.75" customHeight="1">
      <c r="D392" s="6"/>
    </row>
    <row r="393" spans="4:4" ht="15.75" customHeight="1">
      <c r="D393" s="6"/>
    </row>
    <row r="394" spans="4:4" ht="15.75" customHeight="1">
      <c r="D394" s="6"/>
    </row>
    <row r="395" spans="4:4" ht="15.75" customHeight="1">
      <c r="D395" s="6"/>
    </row>
    <row r="396" spans="4:4" ht="15.75" customHeight="1">
      <c r="D396" s="6"/>
    </row>
    <row r="397" spans="4:4" ht="15.75" customHeight="1">
      <c r="D397" s="6"/>
    </row>
    <row r="398" spans="4:4" ht="15.75" customHeight="1">
      <c r="D398" s="6"/>
    </row>
    <row r="399" spans="4:4" ht="15.75" customHeight="1">
      <c r="D399" s="6"/>
    </row>
    <row r="400" spans="4:4" ht="15.75" customHeight="1">
      <c r="D400" s="6"/>
    </row>
    <row r="401" spans="4:4" ht="15.75" customHeight="1">
      <c r="D401" s="6"/>
    </row>
    <row r="402" spans="4:4" ht="15.75" customHeight="1">
      <c r="D402" s="6"/>
    </row>
    <row r="403" spans="4:4" ht="15.75" customHeight="1">
      <c r="D403" s="6"/>
    </row>
    <row r="404" spans="4:4" ht="15.75" customHeight="1">
      <c r="D404" s="6"/>
    </row>
    <row r="405" spans="4:4" ht="15.75" customHeight="1">
      <c r="D405" s="6"/>
    </row>
    <row r="406" spans="4:4" ht="15.75" customHeight="1">
      <c r="D406" s="6"/>
    </row>
    <row r="407" spans="4:4" ht="15.75" customHeight="1">
      <c r="D407" s="6"/>
    </row>
    <row r="408" spans="4:4" ht="15.75" customHeight="1">
      <c r="D408" s="6"/>
    </row>
    <row r="409" spans="4:4" ht="15.75" customHeight="1">
      <c r="D409" s="6"/>
    </row>
    <row r="410" spans="4:4" ht="15.75" customHeight="1">
      <c r="D410" s="6"/>
    </row>
    <row r="411" spans="4:4" ht="15.75" customHeight="1">
      <c r="D411" s="6"/>
    </row>
    <row r="412" spans="4:4" ht="15.75" customHeight="1">
      <c r="D412" s="6"/>
    </row>
    <row r="413" spans="4:4" ht="15.75" customHeight="1">
      <c r="D413" s="6"/>
    </row>
    <row r="414" spans="4:4" ht="15.75" customHeight="1">
      <c r="D414" s="6"/>
    </row>
    <row r="415" spans="4:4" ht="15.75" customHeight="1">
      <c r="D415" s="6"/>
    </row>
    <row r="416" spans="4:4" ht="15.75" customHeight="1">
      <c r="D416" s="6"/>
    </row>
    <row r="417" spans="4:4" ht="15.75" customHeight="1">
      <c r="D417" s="6"/>
    </row>
    <row r="418" spans="4:4" ht="15.75" customHeight="1">
      <c r="D418" s="6"/>
    </row>
    <row r="419" spans="4:4" ht="15.75" customHeight="1">
      <c r="D419" s="6"/>
    </row>
    <row r="420" spans="4:4" ht="15.75" customHeight="1">
      <c r="D420" s="6"/>
    </row>
    <row r="421" spans="4:4" ht="15.75" customHeight="1">
      <c r="D421" s="6"/>
    </row>
    <row r="422" spans="4:4" ht="15.75" customHeight="1">
      <c r="D422" s="6"/>
    </row>
    <row r="423" spans="4:4" ht="15.75" customHeight="1">
      <c r="D423" s="6"/>
    </row>
    <row r="424" spans="4:4" ht="15.75" customHeight="1">
      <c r="D424" s="6"/>
    </row>
    <row r="425" spans="4:4" ht="15.75" customHeight="1">
      <c r="D425" s="6"/>
    </row>
    <row r="426" spans="4:4" ht="15.75" customHeight="1">
      <c r="D426" s="6"/>
    </row>
    <row r="427" spans="4:4" ht="15.75" customHeight="1">
      <c r="D427" s="6"/>
    </row>
    <row r="428" spans="4:4" ht="15.75" customHeight="1">
      <c r="D428" s="6"/>
    </row>
    <row r="429" spans="4:4" ht="15.75" customHeight="1">
      <c r="D429" s="6"/>
    </row>
    <row r="430" spans="4:4" ht="15.75" customHeight="1">
      <c r="D430" s="6"/>
    </row>
    <row r="431" spans="4:4" ht="15.75" customHeight="1">
      <c r="D431" s="6"/>
    </row>
    <row r="432" spans="4:4" ht="15.75" customHeight="1">
      <c r="D432" s="6"/>
    </row>
    <row r="433" spans="4:4" ht="15.75" customHeight="1">
      <c r="D433" s="6"/>
    </row>
    <row r="434" spans="4:4" ht="15.75" customHeight="1">
      <c r="D434" s="6"/>
    </row>
    <row r="435" spans="4:4" ht="15.75" customHeight="1">
      <c r="D435" s="6"/>
    </row>
    <row r="436" spans="4:4" ht="15.75" customHeight="1">
      <c r="D436" s="6"/>
    </row>
    <row r="437" spans="4:4" ht="15.75" customHeight="1">
      <c r="D437" s="6"/>
    </row>
    <row r="438" spans="4:4" ht="15.75" customHeight="1">
      <c r="D438" s="6"/>
    </row>
    <row r="439" spans="4:4" ht="15.75" customHeight="1">
      <c r="D439" s="6"/>
    </row>
    <row r="440" spans="4:4" ht="15.75" customHeight="1">
      <c r="D440" s="6"/>
    </row>
    <row r="441" spans="4:4" ht="15.75" customHeight="1">
      <c r="D441" s="6"/>
    </row>
    <row r="442" spans="4:4" ht="15.75" customHeight="1">
      <c r="D442" s="6"/>
    </row>
    <row r="443" spans="4:4" ht="15.75" customHeight="1">
      <c r="D443" s="6"/>
    </row>
    <row r="444" spans="4:4" ht="15.75" customHeight="1">
      <c r="D444" s="6"/>
    </row>
    <row r="445" spans="4:4" ht="15.75" customHeight="1">
      <c r="D445" s="6"/>
    </row>
    <row r="446" spans="4:4" ht="15.75" customHeight="1">
      <c r="D446" s="6"/>
    </row>
    <row r="447" spans="4:4" ht="15.75" customHeight="1">
      <c r="D447" s="6"/>
    </row>
    <row r="448" spans="4:4" ht="15.75" customHeight="1">
      <c r="D448" s="6"/>
    </row>
    <row r="449" spans="4:4" ht="15.75" customHeight="1">
      <c r="D449" s="6"/>
    </row>
    <row r="450" spans="4:4" ht="15.75" customHeight="1">
      <c r="D450" s="6"/>
    </row>
    <row r="451" spans="4:4" ht="15.75" customHeight="1">
      <c r="D451" s="6"/>
    </row>
    <row r="452" spans="4:4" ht="15.75" customHeight="1">
      <c r="D452" s="6"/>
    </row>
    <row r="453" spans="4:4" ht="15.75" customHeight="1">
      <c r="D453" s="6"/>
    </row>
    <row r="454" spans="4:4" ht="15.75" customHeight="1">
      <c r="D454" s="6"/>
    </row>
    <row r="455" spans="4:4" ht="15.75" customHeight="1">
      <c r="D455" s="6"/>
    </row>
    <row r="456" spans="4:4" ht="15.75" customHeight="1">
      <c r="D456" s="6"/>
    </row>
    <row r="457" spans="4:4" ht="15.75" customHeight="1">
      <c r="D457" s="6"/>
    </row>
    <row r="458" spans="4:4" ht="15.75" customHeight="1">
      <c r="D458" s="6"/>
    </row>
    <row r="459" spans="4:4" ht="15.75" customHeight="1">
      <c r="D459" s="6"/>
    </row>
    <row r="460" spans="4:4" ht="15.75" customHeight="1">
      <c r="D460" s="6"/>
    </row>
    <row r="461" spans="4:4" ht="15.75" customHeight="1">
      <c r="D461" s="6"/>
    </row>
    <row r="462" spans="4:4" ht="15.75" customHeight="1">
      <c r="D462" s="6"/>
    </row>
    <row r="463" spans="4:4" ht="15.75" customHeight="1">
      <c r="D463" s="6"/>
    </row>
    <row r="464" spans="4:4" ht="15.75" customHeight="1">
      <c r="D464" s="6"/>
    </row>
    <row r="465" spans="4:4" ht="15.75" customHeight="1">
      <c r="D465" s="6"/>
    </row>
    <row r="466" spans="4:4" ht="15.75" customHeight="1">
      <c r="D466" s="6"/>
    </row>
    <row r="467" spans="4:4" ht="15.75" customHeight="1">
      <c r="D467" s="6"/>
    </row>
    <row r="468" spans="4:4" ht="15.75" customHeight="1">
      <c r="D468" s="6"/>
    </row>
    <row r="469" spans="4:4" ht="15.75" customHeight="1">
      <c r="D469" s="6"/>
    </row>
    <row r="470" spans="4:4" ht="15.75" customHeight="1">
      <c r="D470" s="6"/>
    </row>
    <row r="471" spans="4:4" ht="15.75" customHeight="1">
      <c r="D471" s="6"/>
    </row>
    <row r="472" spans="4:4" ht="15.75" customHeight="1">
      <c r="D472" s="6"/>
    </row>
    <row r="473" spans="4:4" ht="15.75" customHeight="1">
      <c r="D473" s="6"/>
    </row>
    <row r="474" spans="4:4" ht="15.75" customHeight="1">
      <c r="D474" s="6"/>
    </row>
    <row r="475" spans="4:4" ht="15.75" customHeight="1">
      <c r="D475" s="6"/>
    </row>
    <row r="476" spans="4:4" ht="15.75" customHeight="1">
      <c r="D476" s="6"/>
    </row>
    <row r="477" spans="4:4" ht="15.75" customHeight="1">
      <c r="D477" s="6"/>
    </row>
    <row r="478" spans="4:4" ht="15.75" customHeight="1">
      <c r="D478" s="6"/>
    </row>
    <row r="479" spans="4:4" ht="15.75" customHeight="1">
      <c r="D479" s="6"/>
    </row>
    <row r="480" spans="4:4" ht="15.75" customHeight="1">
      <c r="D480" s="6"/>
    </row>
    <row r="481" spans="4:4" ht="15.75" customHeight="1">
      <c r="D481" s="6"/>
    </row>
    <row r="482" spans="4:4" ht="15.75" customHeight="1">
      <c r="D482" s="6"/>
    </row>
    <row r="483" spans="4:4" ht="15.75" customHeight="1">
      <c r="D483" s="6"/>
    </row>
    <row r="484" spans="4:4" ht="15.75" customHeight="1">
      <c r="D484" s="6"/>
    </row>
    <row r="485" spans="4:4" ht="15.75" customHeight="1">
      <c r="D485" s="6"/>
    </row>
    <row r="486" spans="4:4" ht="15.75" customHeight="1">
      <c r="D486" s="6"/>
    </row>
    <row r="487" spans="4:4" ht="15.75" customHeight="1">
      <c r="D487" s="6"/>
    </row>
    <row r="488" spans="4:4" ht="15.75" customHeight="1">
      <c r="D488" s="6"/>
    </row>
    <row r="489" spans="4:4" ht="15.75" customHeight="1">
      <c r="D489" s="6"/>
    </row>
    <row r="490" spans="4:4" ht="15.75" customHeight="1">
      <c r="D490" s="6"/>
    </row>
    <row r="491" spans="4:4" ht="15.75" customHeight="1">
      <c r="D491" s="6"/>
    </row>
    <row r="492" spans="4:4" ht="15.75" customHeight="1">
      <c r="D492" s="6"/>
    </row>
    <row r="493" spans="4:4" ht="15.75" customHeight="1">
      <c r="D493" s="6"/>
    </row>
    <row r="494" spans="4:4" ht="15.75" customHeight="1">
      <c r="D494" s="6"/>
    </row>
    <row r="495" spans="4:4" ht="15.75" customHeight="1">
      <c r="D495" s="6"/>
    </row>
    <row r="496" spans="4:4" ht="15.75" customHeight="1">
      <c r="D496" s="6"/>
    </row>
    <row r="497" spans="4:4" ht="15.75" customHeight="1">
      <c r="D497" s="6"/>
    </row>
    <row r="498" spans="4:4" ht="15.75" customHeight="1">
      <c r="D498" s="6"/>
    </row>
    <row r="499" spans="4:4" ht="15.75" customHeight="1">
      <c r="D499" s="6"/>
    </row>
    <row r="500" spans="4:4" ht="15.75" customHeight="1">
      <c r="D500" s="6"/>
    </row>
    <row r="501" spans="4:4" ht="15.75" customHeight="1">
      <c r="D501" s="6"/>
    </row>
    <row r="502" spans="4:4" ht="15.75" customHeight="1">
      <c r="D502" s="6"/>
    </row>
    <row r="503" spans="4:4" ht="15.75" customHeight="1">
      <c r="D503" s="6"/>
    </row>
    <row r="504" spans="4:4" ht="15.75" customHeight="1">
      <c r="D504" s="6"/>
    </row>
    <row r="505" spans="4:4" ht="15.75" customHeight="1">
      <c r="D505" s="6"/>
    </row>
    <row r="506" spans="4:4" ht="15.75" customHeight="1">
      <c r="D506" s="6"/>
    </row>
    <row r="507" spans="4:4" ht="15.75" customHeight="1">
      <c r="D507" s="6"/>
    </row>
    <row r="508" spans="4:4" ht="15.75" customHeight="1">
      <c r="D508" s="6"/>
    </row>
    <row r="509" spans="4:4" ht="15.75" customHeight="1">
      <c r="D509" s="6"/>
    </row>
    <row r="510" spans="4:4" ht="15.75" customHeight="1">
      <c r="D510" s="6"/>
    </row>
    <row r="511" spans="4:4" ht="15.75" customHeight="1">
      <c r="D511" s="6"/>
    </row>
    <row r="512" spans="4:4" ht="15.75" customHeight="1">
      <c r="D512" s="6"/>
    </row>
    <row r="513" spans="4:4" ht="15.75" customHeight="1">
      <c r="D513" s="6"/>
    </row>
    <row r="514" spans="4:4" ht="15.75" customHeight="1">
      <c r="D514" s="6"/>
    </row>
    <row r="515" spans="4:4" ht="15.75" customHeight="1">
      <c r="D515" s="6"/>
    </row>
    <row r="516" spans="4:4" ht="15.75" customHeight="1">
      <c r="D516" s="6"/>
    </row>
    <row r="517" spans="4:4" ht="15.75" customHeight="1">
      <c r="D517" s="6"/>
    </row>
    <row r="518" spans="4:4" ht="15.75" customHeight="1">
      <c r="D518" s="6"/>
    </row>
    <row r="519" spans="4:4" ht="15.75" customHeight="1">
      <c r="D519" s="6"/>
    </row>
    <row r="520" spans="4:4" ht="15.75" customHeight="1">
      <c r="D520" s="6"/>
    </row>
    <row r="521" spans="4:4" ht="15.75" customHeight="1">
      <c r="D521" s="6"/>
    </row>
    <row r="522" spans="4:4" ht="15.75" customHeight="1">
      <c r="D522" s="6"/>
    </row>
    <row r="523" spans="4:4" ht="15.75" customHeight="1">
      <c r="D523" s="6"/>
    </row>
    <row r="524" spans="4:4" ht="15.75" customHeight="1">
      <c r="D524" s="6"/>
    </row>
    <row r="525" spans="4:4" ht="15.75" customHeight="1">
      <c r="D525" s="6"/>
    </row>
    <row r="526" spans="4:4" ht="15.75" customHeight="1">
      <c r="D526" s="6"/>
    </row>
    <row r="527" spans="4:4" ht="15.75" customHeight="1">
      <c r="D527" s="6"/>
    </row>
    <row r="528" spans="4:4" ht="15.75" customHeight="1">
      <c r="D528" s="6"/>
    </row>
    <row r="529" spans="4:4" ht="15.75" customHeight="1">
      <c r="D529" s="6"/>
    </row>
    <row r="530" spans="4:4" ht="15.75" customHeight="1">
      <c r="D530" s="6"/>
    </row>
    <row r="531" spans="4:4" ht="15.75" customHeight="1">
      <c r="D531" s="6"/>
    </row>
    <row r="532" spans="4:4" ht="15.75" customHeight="1">
      <c r="D532" s="6"/>
    </row>
    <row r="533" spans="4:4" ht="15.75" customHeight="1">
      <c r="D533" s="6"/>
    </row>
    <row r="534" spans="4:4" ht="15.75" customHeight="1">
      <c r="D534" s="6"/>
    </row>
    <row r="535" spans="4:4" ht="15.75" customHeight="1">
      <c r="D535" s="6"/>
    </row>
    <row r="536" spans="4:4" ht="15.75" customHeight="1">
      <c r="D536" s="6"/>
    </row>
    <row r="537" spans="4:4" ht="15.75" customHeight="1">
      <c r="D537" s="6"/>
    </row>
    <row r="538" spans="4:4" ht="15.75" customHeight="1">
      <c r="D538" s="6"/>
    </row>
    <row r="539" spans="4:4" ht="15.75" customHeight="1">
      <c r="D539" s="6"/>
    </row>
    <row r="540" spans="4:4" ht="15.75" customHeight="1">
      <c r="D540" s="6"/>
    </row>
    <row r="541" spans="4:4" ht="15.75" customHeight="1">
      <c r="D541" s="6"/>
    </row>
    <row r="542" spans="4:4" ht="15.75" customHeight="1">
      <c r="D542" s="6"/>
    </row>
    <row r="543" spans="4:4" ht="15.75" customHeight="1">
      <c r="D543" s="6"/>
    </row>
    <row r="544" spans="4:4" ht="15.75" customHeight="1">
      <c r="D544" s="6"/>
    </row>
    <row r="545" spans="4:4" ht="15.75" customHeight="1">
      <c r="D545" s="6"/>
    </row>
    <row r="546" spans="4:4" ht="15.75" customHeight="1">
      <c r="D546" s="6"/>
    </row>
    <row r="547" spans="4:4" ht="15.75" customHeight="1">
      <c r="D547" s="6"/>
    </row>
    <row r="548" spans="4:4" ht="15.75" customHeight="1">
      <c r="D548" s="6"/>
    </row>
    <row r="549" spans="4:4" ht="15.75" customHeight="1">
      <c r="D549" s="6"/>
    </row>
    <row r="550" spans="4:4" ht="15.75" customHeight="1">
      <c r="D550" s="6"/>
    </row>
    <row r="551" spans="4:4" ht="15.75" customHeight="1">
      <c r="D551" s="6"/>
    </row>
    <row r="552" spans="4:4" ht="15.75" customHeight="1">
      <c r="D552" s="6"/>
    </row>
    <row r="553" spans="4:4" ht="15.75" customHeight="1">
      <c r="D553" s="6"/>
    </row>
    <row r="554" spans="4:4" ht="15.75" customHeight="1">
      <c r="D554" s="6"/>
    </row>
    <row r="555" spans="4:4" ht="15.75" customHeight="1">
      <c r="D555" s="6"/>
    </row>
    <row r="556" spans="4:4" ht="15.75" customHeight="1">
      <c r="D556" s="6"/>
    </row>
    <row r="557" spans="4:4" ht="15.75" customHeight="1">
      <c r="D557" s="6"/>
    </row>
    <row r="558" spans="4:4" ht="15.75" customHeight="1">
      <c r="D558" s="6"/>
    </row>
    <row r="559" spans="4:4" ht="15.75" customHeight="1">
      <c r="D559" s="6"/>
    </row>
    <row r="560" spans="4:4" ht="15.75" customHeight="1">
      <c r="D560" s="6"/>
    </row>
    <row r="561" spans="4:4" ht="15.75" customHeight="1">
      <c r="D561" s="6"/>
    </row>
    <row r="562" spans="4:4" ht="15.75" customHeight="1">
      <c r="D562" s="6"/>
    </row>
    <row r="563" spans="4:4" ht="15.75" customHeight="1">
      <c r="D563" s="6"/>
    </row>
    <row r="564" spans="4:4" ht="15.75" customHeight="1">
      <c r="D564" s="6"/>
    </row>
    <row r="565" spans="4:4" ht="15.75" customHeight="1">
      <c r="D565" s="6"/>
    </row>
    <row r="566" spans="4:4" ht="15.75" customHeight="1">
      <c r="D566" s="6"/>
    </row>
    <row r="567" spans="4:4" ht="15.75" customHeight="1">
      <c r="D567" s="6"/>
    </row>
    <row r="568" spans="4:4" ht="15.75" customHeight="1">
      <c r="D568" s="6"/>
    </row>
    <row r="569" spans="4:4" ht="15.75" customHeight="1">
      <c r="D569" s="6"/>
    </row>
    <row r="570" spans="4:4" ht="15.75" customHeight="1">
      <c r="D570" s="6"/>
    </row>
    <row r="571" spans="4:4" ht="15.75" customHeight="1">
      <c r="D571" s="6"/>
    </row>
    <row r="572" spans="4:4" ht="15.75" customHeight="1">
      <c r="D572" s="6"/>
    </row>
    <row r="573" spans="4:4" ht="15.75" customHeight="1">
      <c r="D573" s="6"/>
    </row>
    <row r="574" spans="4:4" ht="15.75" customHeight="1">
      <c r="D574" s="6"/>
    </row>
    <row r="575" spans="4:4" ht="15.75" customHeight="1">
      <c r="D575" s="6"/>
    </row>
    <row r="576" spans="4:4" ht="15.75" customHeight="1">
      <c r="D576" s="6"/>
    </row>
    <row r="577" spans="4:4" ht="15.75" customHeight="1">
      <c r="D577" s="6"/>
    </row>
    <row r="578" spans="4:4" ht="15.75" customHeight="1">
      <c r="D578" s="6"/>
    </row>
    <row r="579" spans="4:4" ht="15.75" customHeight="1">
      <c r="D579" s="6"/>
    </row>
    <row r="580" spans="4:4" ht="15.75" customHeight="1">
      <c r="D580" s="6"/>
    </row>
    <row r="581" spans="4:4" ht="15.75" customHeight="1">
      <c r="D581" s="6"/>
    </row>
    <row r="582" spans="4:4" ht="15.75" customHeight="1">
      <c r="D582" s="6"/>
    </row>
    <row r="583" spans="4:4" ht="15.75" customHeight="1">
      <c r="D583" s="6"/>
    </row>
    <row r="584" spans="4:4" ht="15.75" customHeight="1">
      <c r="D584" s="6"/>
    </row>
    <row r="585" spans="4:4" ht="15.75" customHeight="1">
      <c r="D585" s="6"/>
    </row>
    <row r="586" spans="4:4" ht="15.75" customHeight="1">
      <c r="D586" s="6"/>
    </row>
    <row r="587" spans="4:4" ht="15.75" customHeight="1">
      <c r="D587" s="6"/>
    </row>
    <row r="588" spans="4:4" ht="15.75" customHeight="1">
      <c r="D588" s="6"/>
    </row>
    <row r="589" spans="4:4" ht="15.75" customHeight="1">
      <c r="D589" s="6"/>
    </row>
    <row r="590" spans="4:4" ht="15.75" customHeight="1">
      <c r="D590" s="6"/>
    </row>
    <row r="591" spans="4:4" ht="15.75" customHeight="1">
      <c r="D591" s="6"/>
    </row>
    <row r="592" spans="4:4" ht="15.75" customHeight="1">
      <c r="D592" s="6"/>
    </row>
    <row r="593" spans="4:4" ht="15.75" customHeight="1">
      <c r="D593" s="6"/>
    </row>
    <row r="594" spans="4:4" ht="15.75" customHeight="1">
      <c r="D594" s="6"/>
    </row>
    <row r="595" spans="4:4" ht="15.75" customHeight="1">
      <c r="D595" s="6"/>
    </row>
    <row r="596" spans="4:4" ht="15.75" customHeight="1">
      <c r="D596" s="6"/>
    </row>
    <row r="597" spans="4:4" ht="15.75" customHeight="1">
      <c r="D597" s="6"/>
    </row>
    <row r="598" spans="4:4" ht="15.75" customHeight="1">
      <c r="D598" s="6"/>
    </row>
    <row r="599" spans="4:4" ht="15.75" customHeight="1">
      <c r="D599" s="6"/>
    </row>
    <row r="600" spans="4:4" ht="15.75" customHeight="1">
      <c r="D600" s="6"/>
    </row>
    <row r="601" spans="4:4" ht="15.75" customHeight="1">
      <c r="D601" s="6"/>
    </row>
    <row r="602" spans="4:4" ht="15.75" customHeight="1">
      <c r="D602" s="6"/>
    </row>
    <row r="603" spans="4:4" ht="15.75" customHeight="1">
      <c r="D603" s="6"/>
    </row>
    <row r="604" spans="4:4" ht="15.75" customHeight="1">
      <c r="D604" s="6"/>
    </row>
    <row r="605" spans="4:4" ht="15.75" customHeight="1">
      <c r="D605" s="6"/>
    </row>
    <row r="606" spans="4:4" ht="15.75" customHeight="1">
      <c r="D606" s="6"/>
    </row>
    <row r="607" spans="4:4" ht="15.75" customHeight="1">
      <c r="D607" s="6"/>
    </row>
    <row r="608" spans="4:4" ht="15.75" customHeight="1">
      <c r="D608" s="6"/>
    </row>
    <row r="609" spans="4:4" ht="15.75" customHeight="1">
      <c r="D609" s="6"/>
    </row>
    <row r="610" spans="4:4" ht="15.75" customHeight="1">
      <c r="D610" s="6"/>
    </row>
    <row r="611" spans="4:4" ht="15.75" customHeight="1">
      <c r="D611" s="6"/>
    </row>
    <row r="612" spans="4:4" ht="15.75" customHeight="1">
      <c r="D612" s="6"/>
    </row>
    <row r="613" spans="4:4" ht="15.75" customHeight="1">
      <c r="D613" s="6"/>
    </row>
    <row r="614" spans="4:4" ht="15.75" customHeight="1">
      <c r="D614" s="6"/>
    </row>
    <row r="615" spans="4:4" ht="15.75" customHeight="1">
      <c r="D615" s="6"/>
    </row>
    <row r="616" spans="4:4" ht="15.75" customHeight="1">
      <c r="D616" s="6"/>
    </row>
    <row r="617" spans="4:4" ht="15.75" customHeight="1">
      <c r="D617" s="6"/>
    </row>
    <row r="618" spans="4:4" ht="15.75" customHeight="1">
      <c r="D618" s="6"/>
    </row>
    <row r="619" spans="4:4" ht="15.75" customHeight="1">
      <c r="D619" s="6"/>
    </row>
    <row r="620" spans="4:4" ht="15.75" customHeight="1">
      <c r="D620" s="6"/>
    </row>
    <row r="621" spans="4:4" ht="15.75" customHeight="1">
      <c r="D621" s="6"/>
    </row>
    <row r="622" spans="4:4" ht="15.75" customHeight="1">
      <c r="D622" s="6"/>
    </row>
    <row r="623" spans="4:4" ht="15.75" customHeight="1">
      <c r="D623" s="6"/>
    </row>
    <row r="624" spans="4:4" ht="15.75" customHeight="1">
      <c r="D624" s="6"/>
    </row>
    <row r="625" spans="4:4" ht="15.75" customHeight="1">
      <c r="D625" s="6"/>
    </row>
    <row r="626" spans="4:4" ht="15.75" customHeight="1">
      <c r="D626" s="6"/>
    </row>
    <row r="627" spans="4:4" ht="15.75" customHeight="1">
      <c r="D627" s="6"/>
    </row>
    <row r="628" spans="4:4" ht="15.75" customHeight="1">
      <c r="D628" s="6"/>
    </row>
    <row r="629" spans="4:4" ht="15.75" customHeight="1">
      <c r="D629" s="6"/>
    </row>
    <row r="630" spans="4:4" ht="15.75" customHeight="1">
      <c r="D630" s="6"/>
    </row>
    <row r="631" spans="4:4" ht="15.75" customHeight="1">
      <c r="D631" s="6"/>
    </row>
    <row r="632" spans="4:4" ht="15.75" customHeight="1">
      <c r="D632" s="6"/>
    </row>
    <row r="633" spans="4:4" ht="15.75" customHeight="1">
      <c r="D633" s="6"/>
    </row>
    <row r="634" spans="4:4" ht="15.75" customHeight="1">
      <c r="D634" s="6"/>
    </row>
    <row r="635" spans="4:4" ht="15.75" customHeight="1">
      <c r="D635" s="6"/>
    </row>
    <row r="636" spans="4:4" ht="15.75" customHeight="1">
      <c r="D636" s="6"/>
    </row>
    <row r="637" spans="4:4" ht="15.75" customHeight="1">
      <c r="D637" s="6"/>
    </row>
    <row r="638" spans="4:4" ht="15.75" customHeight="1">
      <c r="D638" s="6"/>
    </row>
    <row r="639" spans="4:4" ht="15.75" customHeight="1">
      <c r="D639" s="6"/>
    </row>
    <row r="640" spans="4:4" ht="15.75" customHeight="1">
      <c r="D640" s="6"/>
    </row>
    <row r="641" spans="4:4" ht="15.75" customHeight="1">
      <c r="D641" s="6"/>
    </row>
    <row r="642" spans="4:4" ht="15.75" customHeight="1">
      <c r="D642" s="6"/>
    </row>
    <row r="643" spans="4:4" ht="15.75" customHeight="1">
      <c r="D643" s="6"/>
    </row>
    <row r="644" spans="4:4" ht="15.75" customHeight="1">
      <c r="D644" s="6"/>
    </row>
    <row r="645" spans="4:4" ht="15.75" customHeight="1">
      <c r="D645" s="6"/>
    </row>
    <row r="646" spans="4:4" ht="15.75" customHeight="1">
      <c r="D646" s="6"/>
    </row>
    <row r="647" spans="4:4" ht="15.75" customHeight="1">
      <c r="D647" s="6"/>
    </row>
    <row r="648" spans="4:4" ht="15.75" customHeight="1">
      <c r="D648" s="6"/>
    </row>
    <row r="649" spans="4:4" ht="15.75" customHeight="1">
      <c r="D649" s="6"/>
    </row>
    <row r="650" spans="4:4" ht="15.75" customHeight="1">
      <c r="D650" s="6"/>
    </row>
    <row r="651" spans="4:4" ht="15.75" customHeight="1">
      <c r="D651" s="6"/>
    </row>
    <row r="652" spans="4:4" ht="15.75" customHeight="1">
      <c r="D652" s="6"/>
    </row>
    <row r="653" spans="4:4" ht="15.75" customHeight="1">
      <c r="D653" s="6"/>
    </row>
    <row r="654" spans="4:4" ht="15.75" customHeight="1">
      <c r="D654" s="6"/>
    </row>
    <row r="655" spans="4:4" ht="15.75" customHeight="1">
      <c r="D655" s="6"/>
    </row>
    <row r="656" spans="4:4" ht="15.75" customHeight="1">
      <c r="D656" s="6"/>
    </row>
    <row r="657" spans="4:4" ht="15.75" customHeight="1">
      <c r="D657" s="6"/>
    </row>
    <row r="658" spans="4:4" ht="15.75" customHeight="1">
      <c r="D658" s="6"/>
    </row>
    <row r="659" spans="4:4" ht="15.75" customHeight="1">
      <c r="D659" s="6"/>
    </row>
    <row r="660" spans="4:4" ht="15.75" customHeight="1">
      <c r="D660" s="6"/>
    </row>
    <row r="661" spans="4:4" ht="15.75" customHeight="1">
      <c r="D661" s="6"/>
    </row>
    <row r="662" spans="4:4" ht="15.75" customHeight="1">
      <c r="D662" s="6"/>
    </row>
    <row r="663" spans="4:4" ht="15.75" customHeight="1">
      <c r="D663" s="6"/>
    </row>
    <row r="664" spans="4:4" ht="15.75" customHeight="1">
      <c r="D664" s="6"/>
    </row>
    <row r="665" spans="4:4" ht="15.75" customHeight="1">
      <c r="D665" s="6"/>
    </row>
    <row r="666" spans="4:4" ht="15.75" customHeight="1">
      <c r="D666" s="6"/>
    </row>
    <row r="667" spans="4:4" ht="15.75" customHeight="1">
      <c r="D667" s="6"/>
    </row>
    <row r="668" spans="4:4" ht="15.75" customHeight="1">
      <c r="D668" s="6"/>
    </row>
    <row r="669" spans="4:4" ht="15.75" customHeight="1">
      <c r="D669" s="6"/>
    </row>
    <row r="670" spans="4:4" ht="15.75" customHeight="1">
      <c r="D670" s="6"/>
    </row>
    <row r="671" spans="4:4" ht="15.75" customHeight="1">
      <c r="D671" s="6"/>
    </row>
    <row r="672" spans="4:4" ht="15.75" customHeight="1">
      <c r="D672" s="6"/>
    </row>
    <row r="673" spans="4:4" ht="15.75" customHeight="1">
      <c r="D673" s="6"/>
    </row>
    <row r="674" spans="4:4" ht="15.75" customHeight="1">
      <c r="D674" s="6"/>
    </row>
    <row r="675" spans="4:4" ht="15.75" customHeight="1">
      <c r="D675" s="6"/>
    </row>
    <row r="676" spans="4:4" ht="15.75" customHeight="1">
      <c r="D676" s="6"/>
    </row>
    <row r="677" spans="4:4" ht="15.75" customHeight="1">
      <c r="D677" s="6"/>
    </row>
    <row r="678" spans="4:4" ht="15.75" customHeight="1">
      <c r="D678" s="6"/>
    </row>
    <row r="679" spans="4:4" ht="15.75" customHeight="1">
      <c r="D679" s="6"/>
    </row>
    <row r="680" spans="4:4" ht="15.75" customHeight="1">
      <c r="D680" s="6"/>
    </row>
    <row r="681" spans="4:4" ht="15.75" customHeight="1">
      <c r="D681" s="6"/>
    </row>
    <row r="682" spans="4:4" ht="15.75" customHeight="1">
      <c r="D682" s="6"/>
    </row>
    <row r="683" spans="4:4" ht="15.75" customHeight="1">
      <c r="D683" s="6"/>
    </row>
    <row r="684" spans="4:4" ht="15.75" customHeight="1">
      <c r="D684" s="6"/>
    </row>
    <row r="685" spans="4:4" ht="15.75" customHeight="1">
      <c r="D685" s="6"/>
    </row>
    <row r="686" spans="4:4" ht="15.75" customHeight="1">
      <c r="D686" s="6"/>
    </row>
    <row r="687" spans="4:4" ht="15.75" customHeight="1">
      <c r="D687" s="6"/>
    </row>
    <row r="688" spans="4:4" ht="15.75" customHeight="1">
      <c r="D688" s="6"/>
    </row>
    <row r="689" spans="4:4" ht="15.75" customHeight="1">
      <c r="D689" s="6"/>
    </row>
    <row r="690" spans="4:4" ht="15.75" customHeight="1">
      <c r="D690" s="6"/>
    </row>
    <row r="691" spans="4:4" ht="15.75" customHeight="1">
      <c r="D691" s="6"/>
    </row>
    <row r="692" spans="4:4" ht="15.75" customHeight="1">
      <c r="D692" s="6"/>
    </row>
    <row r="693" spans="4:4" ht="15.75" customHeight="1">
      <c r="D693" s="6"/>
    </row>
    <row r="694" spans="4:4" ht="15.75" customHeight="1">
      <c r="D694" s="6"/>
    </row>
    <row r="695" spans="4:4" ht="15.75" customHeight="1">
      <c r="D695" s="6"/>
    </row>
    <row r="696" spans="4:4" ht="15.75" customHeight="1">
      <c r="D696" s="6"/>
    </row>
    <row r="697" spans="4:4" ht="15.75" customHeight="1">
      <c r="D697" s="6"/>
    </row>
    <row r="698" spans="4:4" ht="15.75" customHeight="1">
      <c r="D698" s="6"/>
    </row>
    <row r="699" spans="4:4" ht="15.75" customHeight="1">
      <c r="D699" s="6"/>
    </row>
    <row r="700" spans="4:4" ht="15.75" customHeight="1">
      <c r="D700" s="6"/>
    </row>
    <row r="701" spans="4:4" ht="15.75" customHeight="1">
      <c r="D701" s="6"/>
    </row>
    <row r="702" spans="4:4" ht="15.75" customHeight="1">
      <c r="D702" s="6"/>
    </row>
    <row r="703" spans="4:4" ht="15.75" customHeight="1">
      <c r="D703" s="6"/>
    </row>
    <row r="704" spans="4:4" ht="15.75" customHeight="1">
      <c r="D704" s="6"/>
    </row>
    <row r="705" spans="4:4" ht="15.75" customHeight="1">
      <c r="D705" s="6"/>
    </row>
    <row r="706" spans="4:4" ht="15.75" customHeight="1">
      <c r="D706" s="6"/>
    </row>
    <row r="707" spans="4:4" ht="15.75" customHeight="1">
      <c r="D707" s="6"/>
    </row>
    <row r="708" spans="4:4" ht="15.75" customHeight="1">
      <c r="D708" s="6"/>
    </row>
    <row r="709" spans="4:4" ht="15.75" customHeight="1">
      <c r="D709" s="6"/>
    </row>
    <row r="710" spans="4:4" ht="15.75" customHeight="1">
      <c r="D710" s="6"/>
    </row>
    <row r="711" spans="4:4" ht="15.75" customHeight="1">
      <c r="D711" s="6"/>
    </row>
    <row r="712" spans="4:4" ht="15.75" customHeight="1">
      <c r="D712" s="6"/>
    </row>
    <row r="713" spans="4:4" ht="15.75" customHeight="1">
      <c r="D713" s="6"/>
    </row>
    <row r="714" spans="4:4" ht="15.75" customHeight="1">
      <c r="D714" s="6"/>
    </row>
    <row r="715" spans="4:4" ht="15.75" customHeight="1">
      <c r="D715" s="6"/>
    </row>
    <row r="716" spans="4:4" ht="15.75" customHeight="1">
      <c r="D716" s="6"/>
    </row>
    <row r="717" spans="4:4" ht="15.75" customHeight="1">
      <c r="D717" s="6"/>
    </row>
    <row r="718" spans="4:4" ht="15.75" customHeight="1">
      <c r="D718" s="6"/>
    </row>
    <row r="719" spans="4:4" ht="15.75" customHeight="1">
      <c r="D719" s="6"/>
    </row>
    <row r="720" spans="4:4" ht="15.75" customHeight="1">
      <c r="D720" s="6"/>
    </row>
    <row r="721" spans="4:4" ht="15.75" customHeight="1">
      <c r="D721" s="6"/>
    </row>
    <row r="722" spans="4:4" ht="15.75" customHeight="1">
      <c r="D722" s="6"/>
    </row>
    <row r="723" spans="4:4" ht="15.75" customHeight="1">
      <c r="D723" s="6"/>
    </row>
    <row r="724" spans="4:4" ht="15.75" customHeight="1">
      <c r="D724" s="6"/>
    </row>
    <row r="725" spans="4:4" ht="15.75" customHeight="1">
      <c r="D725" s="6"/>
    </row>
    <row r="726" spans="4:4" ht="15.75" customHeight="1">
      <c r="D726" s="6"/>
    </row>
    <row r="727" spans="4:4" ht="15.75" customHeight="1">
      <c r="D727" s="6"/>
    </row>
    <row r="728" spans="4:4" ht="15.75" customHeight="1">
      <c r="D728" s="6"/>
    </row>
    <row r="729" spans="4:4" ht="15.75" customHeight="1">
      <c r="D729" s="6"/>
    </row>
    <row r="730" spans="4:4" ht="15.75" customHeight="1">
      <c r="D730" s="6"/>
    </row>
    <row r="731" spans="4:4" ht="15.75" customHeight="1">
      <c r="D731" s="6"/>
    </row>
    <row r="732" spans="4:4" ht="15.75" customHeight="1">
      <c r="D732" s="6"/>
    </row>
    <row r="733" spans="4:4" ht="15.75" customHeight="1">
      <c r="D733" s="6"/>
    </row>
    <row r="734" spans="4:4" ht="15.75" customHeight="1">
      <c r="D734" s="6"/>
    </row>
    <row r="735" spans="4:4" ht="15.75" customHeight="1">
      <c r="D735" s="6"/>
    </row>
    <row r="736" spans="4:4" ht="15.75" customHeight="1">
      <c r="D736" s="6"/>
    </row>
    <row r="737" spans="4:4" ht="15.75" customHeight="1">
      <c r="D737" s="6"/>
    </row>
    <row r="738" spans="4:4" ht="15.75" customHeight="1">
      <c r="D738" s="6"/>
    </row>
    <row r="739" spans="4:4" ht="15.75" customHeight="1">
      <c r="D739" s="6"/>
    </row>
    <row r="740" spans="4:4" ht="15.75" customHeight="1">
      <c r="D740" s="6"/>
    </row>
    <row r="741" spans="4:4" ht="15.75" customHeight="1">
      <c r="D741" s="6"/>
    </row>
    <row r="742" spans="4:4" ht="15.75" customHeight="1">
      <c r="D742" s="6"/>
    </row>
    <row r="743" spans="4:4" ht="15.75" customHeight="1">
      <c r="D743" s="6"/>
    </row>
    <row r="744" spans="4:4" ht="15.75" customHeight="1">
      <c r="D744" s="6"/>
    </row>
    <row r="745" spans="4:4" ht="15.75" customHeight="1">
      <c r="D745" s="6"/>
    </row>
    <row r="746" spans="4:4" ht="15.75" customHeight="1">
      <c r="D746" s="6"/>
    </row>
    <row r="747" spans="4:4" ht="15.75" customHeight="1">
      <c r="D747" s="6"/>
    </row>
    <row r="748" spans="4:4" ht="15.75" customHeight="1">
      <c r="D748" s="6"/>
    </row>
    <row r="749" spans="4:4" ht="15.75" customHeight="1">
      <c r="D749" s="6"/>
    </row>
    <row r="750" spans="4:4" ht="15.75" customHeight="1">
      <c r="D750" s="6"/>
    </row>
    <row r="751" spans="4:4" ht="15.75" customHeight="1">
      <c r="D751" s="6"/>
    </row>
    <row r="752" spans="4:4" ht="15.75" customHeight="1">
      <c r="D752" s="6"/>
    </row>
    <row r="753" spans="4:4" ht="15.75" customHeight="1">
      <c r="D753" s="6"/>
    </row>
    <row r="754" spans="4:4" ht="15.75" customHeight="1">
      <c r="D754" s="6"/>
    </row>
    <row r="755" spans="4:4" ht="15.75" customHeight="1">
      <c r="D755" s="6"/>
    </row>
    <row r="756" spans="4:4" ht="15.75" customHeight="1">
      <c r="D756" s="6"/>
    </row>
    <row r="757" spans="4:4" ht="15.75" customHeight="1">
      <c r="D757" s="6"/>
    </row>
    <row r="758" spans="4:4" ht="15.75" customHeight="1">
      <c r="D758" s="6"/>
    </row>
    <row r="759" spans="4:4" ht="15.75" customHeight="1">
      <c r="D759" s="6"/>
    </row>
    <row r="760" spans="4:4" ht="15.75" customHeight="1">
      <c r="D760" s="6"/>
    </row>
    <row r="761" spans="4:4" ht="15.75" customHeight="1">
      <c r="D761" s="6"/>
    </row>
    <row r="762" spans="4:4" ht="15.75" customHeight="1">
      <c r="D762" s="6"/>
    </row>
    <row r="763" spans="4:4" ht="15.75" customHeight="1">
      <c r="D763" s="6"/>
    </row>
    <row r="764" spans="4:4" ht="15.75" customHeight="1">
      <c r="D764" s="6"/>
    </row>
    <row r="765" spans="4:4" ht="15.75" customHeight="1">
      <c r="D765" s="6"/>
    </row>
    <row r="766" spans="4:4" ht="15.75" customHeight="1">
      <c r="D766" s="6"/>
    </row>
    <row r="767" spans="4:4" ht="15.75" customHeight="1">
      <c r="D767" s="6"/>
    </row>
    <row r="768" spans="4:4" ht="15.75" customHeight="1">
      <c r="D768" s="6"/>
    </row>
    <row r="769" spans="4:4" ht="15.75" customHeight="1">
      <c r="D769" s="6"/>
    </row>
    <row r="770" spans="4:4" ht="15.75" customHeight="1">
      <c r="D770" s="6"/>
    </row>
    <row r="771" spans="4:4" ht="15.75" customHeight="1">
      <c r="D771" s="6"/>
    </row>
    <row r="772" spans="4:4" ht="15.75" customHeight="1">
      <c r="D772" s="6"/>
    </row>
    <row r="773" spans="4:4" ht="15.75" customHeight="1">
      <c r="D773" s="6"/>
    </row>
    <row r="774" spans="4:4" ht="15.75" customHeight="1">
      <c r="D774" s="6"/>
    </row>
    <row r="775" spans="4:4" ht="15.75" customHeight="1">
      <c r="D775" s="6"/>
    </row>
    <row r="776" spans="4:4" ht="15.75" customHeight="1">
      <c r="D776" s="6"/>
    </row>
    <row r="777" spans="4:4" ht="15.75" customHeight="1">
      <c r="D777" s="6"/>
    </row>
    <row r="778" spans="4:4" ht="15.75" customHeight="1">
      <c r="D778" s="6"/>
    </row>
    <row r="779" spans="4:4" ht="15.75" customHeight="1">
      <c r="D779" s="6"/>
    </row>
    <row r="780" spans="4:4" ht="15.75" customHeight="1">
      <c r="D780" s="6"/>
    </row>
    <row r="781" spans="4:4" ht="15.75" customHeight="1">
      <c r="D781" s="6"/>
    </row>
    <row r="782" spans="4:4" ht="15.75" customHeight="1">
      <c r="D782" s="6"/>
    </row>
    <row r="783" spans="4:4" ht="15.75" customHeight="1">
      <c r="D783" s="6"/>
    </row>
    <row r="784" spans="4:4" ht="15.75" customHeight="1">
      <c r="D784" s="6"/>
    </row>
    <row r="785" spans="4:4" ht="15.75" customHeight="1">
      <c r="D785" s="6"/>
    </row>
    <row r="786" spans="4:4" ht="15.75" customHeight="1">
      <c r="D786" s="6"/>
    </row>
    <row r="787" spans="4:4" ht="15.75" customHeight="1">
      <c r="D787" s="6"/>
    </row>
    <row r="788" spans="4:4" ht="15.75" customHeight="1">
      <c r="D788" s="6"/>
    </row>
    <row r="789" spans="4:4" ht="15.75" customHeight="1">
      <c r="D789" s="6"/>
    </row>
    <row r="790" spans="4:4" ht="15.75" customHeight="1">
      <c r="D790" s="6"/>
    </row>
    <row r="791" spans="4:4" ht="15.75" customHeight="1">
      <c r="D791" s="6"/>
    </row>
    <row r="792" spans="4:4" ht="15.75" customHeight="1">
      <c r="D792" s="6"/>
    </row>
    <row r="793" spans="4:4" ht="15.75" customHeight="1">
      <c r="D793" s="6"/>
    </row>
    <row r="794" spans="4:4" ht="15.75" customHeight="1">
      <c r="D794" s="6"/>
    </row>
    <row r="795" spans="4:4" ht="15.75" customHeight="1">
      <c r="D795" s="6"/>
    </row>
    <row r="796" spans="4:4" ht="15.75" customHeight="1">
      <c r="D796" s="6"/>
    </row>
    <row r="797" spans="4:4" ht="15.75" customHeight="1">
      <c r="D797" s="6"/>
    </row>
    <row r="798" spans="4:4" ht="15.75" customHeight="1">
      <c r="D798" s="6"/>
    </row>
    <row r="799" spans="4:4" ht="15.75" customHeight="1">
      <c r="D799" s="6"/>
    </row>
    <row r="800" spans="4:4" ht="15.75" customHeight="1">
      <c r="D800" s="6"/>
    </row>
    <row r="801" spans="4:4" ht="15.75" customHeight="1">
      <c r="D801" s="6"/>
    </row>
    <row r="802" spans="4:4" ht="15.75" customHeight="1">
      <c r="D802" s="6"/>
    </row>
    <row r="803" spans="4:4" ht="15.75" customHeight="1">
      <c r="D803" s="6"/>
    </row>
    <row r="804" spans="4:4" ht="15.75" customHeight="1">
      <c r="D804" s="6"/>
    </row>
    <row r="805" spans="4:4" ht="15.75" customHeight="1">
      <c r="D805" s="6"/>
    </row>
    <row r="806" spans="4:4" ht="15.75" customHeight="1">
      <c r="D806" s="6"/>
    </row>
    <row r="807" spans="4:4" ht="15.75" customHeight="1">
      <c r="D807" s="6"/>
    </row>
    <row r="808" spans="4:4" ht="15.75" customHeight="1">
      <c r="D808" s="6"/>
    </row>
    <row r="809" spans="4:4" ht="15.75" customHeight="1">
      <c r="D809" s="6"/>
    </row>
    <row r="810" spans="4:4" ht="15.75" customHeight="1">
      <c r="D810" s="6"/>
    </row>
    <row r="811" spans="4:4" ht="15.75" customHeight="1">
      <c r="D811" s="6"/>
    </row>
    <row r="812" spans="4:4" ht="15.75" customHeight="1">
      <c r="D812" s="6"/>
    </row>
    <row r="813" spans="4:4" ht="15.75" customHeight="1">
      <c r="D813" s="6"/>
    </row>
    <row r="814" spans="4:4" ht="15.75" customHeight="1">
      <c r="D814" s="6"/>
    </row>
    <row r="815" spans="4:4" ht="15.75" customHeight="1">
      <c r="D815" s="6"/>
    </row>
    <row r="816" spans="4:4" ht="15.75" customHeight="1">
      <c r="D816" s="6"/>
    </row>
    <row r="817" spans="4:4" ht="15.75" customHeight="1">
      <c r="D817" s="6"/>
    </row>
    <row r="818" spans="4:4" ht="15.75" customHeight="1">
      <c r="D818" s="6"/>
    </row>
    <row r="819" spans="4:4" ht="15.75" customHeight="1">
      <c r="D819" s="6"/>
    </row>
    <row r="820" spans="4:4" ht="15.75" customHeight="1">
      <c r="D820" s="6"/>
    </row>
    <row r="821" spans="4:4" ht="15.75" customHeight="1">
      <c r="D821" s="6"/>
    </row>
    <row r="822" spans="4:4" ht="15.75" customHeight="1">
      <c r="D822" s="6"/>
    </row>
    <row r="823" spans="4:4" ht="15.75" customHeight="1">
      <c r="D823" s="6"/>
    </row>
    <row r="824" spans="4:4" ht="15.75" customHeight="1">
      <c r="D824" s="6"/>
    </row>
    <row r="825" spans="4:4" ht="15.75" customHeight="1">
      <c r="D825" s="6"/>
    </row>
    <row r="826" spans="4:4" ht="15.75" customHeight="1">
      <c r="D826" s="6"/>
    </row>
    <row r="827" spans="4:4" ht="15.75" customHeight="1">
      <c r="D827" s="6"/>
    </row>
    <row r="828" spans="4:4" ht="15.75" customHeight="1">
      <c r="D828" s="6"/>
    </row>
    <row r="829" spans="4:4" ht="15.75" customHeight="1">
      <c r="D829" s="6"/>
    </row>
    <row r="830" spans="4:4" ht="15.75" customHeight="1">
      <c r="D830" s="6"/>
    </row>
    <row r="831" spans="4:4" ht="15.75" customHeight="1">
      <c r="D831" s="6"/>
    </row>
    <row r="832" spans="4:4" ht="15.75" customHeight="1">
      <c r="D832" s="6"/>
    </row>
    <row r="833" spans="4:4" ht="15.75" customHeight="1">
      <c r="D833" s="6"/>
    </row>
    <row r="834" spans="4:4" ht="15.75" customHeight="1">
      <c r="D834" s="6"/>
    </row>
    <row r="835" spans="4:4" ht="15.75" customHeight="1">
      <c r="D835" s="6"/>
    </row>
    <row r="836" spans="4:4" ht="15.75" customHeight="1">
      <c r="D836" s="6"/>
    </row>
    <row r="837" spans="4:4" ht="15.75" customHeight="1">
      <c r="D837" s="6"/>
    </row>
    <row r="838" spans="4:4" ht="15.75" customHeight="1">
      <c r="D838" s="6"/>
    </row>
    <row r="839" spans="4:4" ht="15.75" customHeight="1">
      <c r="D839" s="6"/>
    </row>
    <row r="840" spans="4:4" ht="15.75" customHeight="1">
      <c r="D840" s="6"/>
    </row>
    <row r="841" spans="4:4" ht="15.75" customHeight="1">
      <c r="D841" s="6"/>
    </row>
    <row r="842" spans="4:4" ht="15.75" customHeight="1">
      <c r="D842" s="6"/>
    </row>
    <row r="843" spans="4:4" ht="15.75" customHeight="1">
      <c r="D843" s="6"/>
    </row>
    <row r="844" spans="4:4" ht="15.75" customHeight="1">
      <c r="D844" s="6"/>
    </row>
    <row r="845" spans="4:4" ht="15.75" customHeight="1">
      <c r="D845" s="6"/>
    </row>
    <row r="846" spans="4:4" ht="15.75" customHeight="1">
      <c r="D846" s="6"/>
    </row>
    <row r="847" spans="4:4" ht="15.75" customHeight="1">
      <c r="D847" s="6"/>
    </row>
    <row r="848" spans="4:4" ht="15.75" customHeight="1">
      <c r="D848" s="6"/>
    </row>
    <row r="849" spans="4:4" ht="15.75" customHeight="1">
      <c r="D849" s="6"/>
    </row>
    <row r="850" spans="4:4" ht="15.75" customHeight="1">
      <c r="D850" s="6"/>
    </row>
    <row r="851" spans="4:4" ht="15.75" customHeight="1">
      <c r="D851" s="6"/>
    </row>
    <row r="852" spans="4:4" ht="15.75" customHeight="1">
      <c r="D852" s="6"/>
    </row>
    <row r="853" spans="4:4" ht="15.75" customHeight="1">
      <c r="D853" s="6"/>
    </row>
    <row r="854" spans="4:4" ht="15.75" customHeight="1">
      <c r="D854" s="6"/>
    </row>
    <row r="855" spans="4:4" ht="15.75" customHeight="1">
      <c r="D855" s="6"/>
    </row>
    <row r="856" spans="4:4" ht="15.75" customHeight="1">
      <c r="D856" s="6"/>
    </row>
    <row r="857" spans="4:4" ht="15.75" customHeight="1">
      <c r="D857" s="6"/>
    </row>
    <row r="858" spans="4:4" ht="15.75" customHeight="1">
      <c r="D858" s="6"/>
    </row>
    <row r="859" spans="4:4" ht="15.75" customHeight="1">
      <c r="D859" s="6"/>
    </row>
    <row r="860" spans="4:4" ht="15.75" customHeight="1">
      <c r="D860" s="6"/>
    </row>
    <row r="861" spans="4:4" ht="15.75" customHeight="1">
      <c r="D861" s="6"/>
    </row>
    <row r="862" spans="4:4" ht="15.75" customHeight="1">
      <c r="D862" s="6"/>
    </row>
    <row r="863" spans="4:4" ht="15.75" customHeight="1">
      <c r="D863" s="6"/>
    </row>
    <row r="864" spans="4:4" ht="15.75" customHeight="1">
      <c r="D864" s="6"/>
    </row>
    <row r="865" spans="4:4" ht="15.75" customHeight="1">
      <c r="D865" s="6"/>
    </row>
    <row r="866" spans="4:4" ht="15.75" customHeight="1">
      <c r="D866" s="6"/>
    </row>
    <row r="867" spans="4:4" ht="15.75" customHeight="1">
      <c r="D867" s="6"/>
    </row>
    <row r="868" spans="4:4" ht="15.75" customHeight="1">
      <c r="D868" s="6"/>
    </row>
    <row r="869" spans="4:4" ht="15.75" customHeight="1">
      <c r="D869" s="6"/>
    </row>
    <row r="870" spans="4:4" ht="15.75" customHeight="1">
      <c r="D870" s="6"/>
    </row>
    <row r="871" spans="4:4" ht="15.75" customHeight="1">
      <c r="D871" s="6"/>
    </row>
    <row r="872" spans="4:4" ht="15.75" customHeight="1">
      <c r="D872" s="6"/>
    </row>
    <row r="873" spans="4:4" ht="15.75" customHeight="1">
      <c r="D873" s="6"/>
    </row>
    <row r="874" spans="4:4" ht="15.75" customHeight="1">
      <c r="D874" s="6"/>
    </row>
    <row r="875" spans="4:4" ht="15.75" customHeight="1">
      <c r="D875" s="6"/>
    </row>
    <row r="876" spans="4:4" ht="15.75" customHeight="1">
      <c r="D876" s="6"/>
    </row>
    <row r="877" spans="4:4" ht="15.75" customHeight="1">
      <c r="D877" s="6"/>
    </row>
    <row r="878" spans="4:4" ht="15.75" customHeight="1">
      <c r="D878" s="6"/>
    </row>
    <row r="879" spans="4:4" ht="15.75" customHeight="1">
      <c r="D879" s="6"/>
    </row>
    <row r="880" spans="4:4" ht="15.75" customHeight="1">
      <c r="D880" s="6"/>
    </row>
    <row r="881" spans="4:4" ht="15.75" customHeight="1">
      <c r="D881" s="6"/>
    </row>
    <row r="882" spans="4:4" ht="15.75" customHeight="1">
      <c r="D882" s="6"/>
    </row>
    <row r="883" spans="4:4" ht="15.75" customHeight="1">
      <c r="D883" s="6"/>
    </row>
    <row r="884" spans="4:4" ht="15.75" customHeight="1">
      <c r="D884" s="6"/>
    </row>
    <row r="885" spans="4:4" ht="15.75" customHeight="1">
      <c r="D885" s="6"/>
    </row>
    <row r="886" spans="4:4" ht="15.75" customHeight="1">
      <c r="D886" s="6"/>
    </row>
    <row r="887" spans="4:4" ht="15.75" customHeight="1">
      <c r="D887" s="6"/>
    </row>
    <row r="888" spans="4:4" ht="15.75" customHeight="1">
      <c r="D888" s="6"/>
    </row>
    <row r="889" spans="4:4" ht="15.75" customHeight="1">
      <c r="D889" s="6"/>
    </row>
    <row r="890" spans="4:4" ht="15.75" customHeight="1">
      <c r="D890" s="6"/>
    </row>
    <row r="891" spans="4:4" ht="15.75" customHeight="1">
      <c r="D891" s="6"/>
    </row>
    <row r="892" spans="4:4" ht="15.75" customHeight="1">
      <c r="D892" s="6"/>
    </row>
    <row r="893" spans="4:4" ht="15.75" customHeight="1">
      <c r="D893" s="6"/>
    </row>
    <row r="894" spans="4:4" ht="15.75" customHeight="1">
      <c r="D894" s="6"/>
    </row>
    <row r="895" spans="4:4" ht="15.75" customHeight="1">
      <c r="D895" s="6"/>
    </row>
    <row r="896" spans="4:4" ht="15.75" customHeight="1">
      <c r="D896" s="6"/>
    </row>
    <row r="897" spans="4:4" ht="15.75" customHeight="1">
      <c r="D897" s="6"/>
    </row>
    <row r="898" spans="4:4" ht="15.75" customHeight="1">
      <c r="D898" s="6"/>
    </row>
    <row r="899" spans="4:4" ht="15.75" customHeight="1">
      <c r="D899" s="6"/>
    </row>
    <row r="900" spans="4:4" ht="15.75" customHeight="1">
      <c r="D900" s="6"/>
    </row>
    <row r="901" spans="4:4" ht="15.75" customHeight="1">
      <c r="D901" s="6"/>
    </row>
    <row r="902" spans="4:4" ht="15.75" customHeight="1">
      <c r="D902" s="6"/>
    </row>
    <row r="903" spans="4:4" ht="15.75" customHeight="1">
      <c r="D903" s="6"/>
    </row>
    <row r="904" spans="4:4" ht="15.75" customHeight="1">
      <c r="D904" s="6"/>
    </row>
    <row r="905" spans="4:4" ht="15.75" customHeight="1">
      <c r="D905" s="6"/>
    </row>
    <row r="906" spans="4:4" ht="15.75" customHeight="1">
      <c r="D906" s="6"/>
    </row>
    <row r="907" spans="4:4" ht="15.75" customHeight="1">
      <c r="D907" s="6"/>
    </row>
    <row r="908" spans="4:4" ht="15.75" customHeight="1">
      <c r="D908" s="6"/>
    </row>
    <row r="909" spans="4:4" ht="15.75" customHeight="1">
      <c r="D909" s="6"/>
    </row>
    <row r="910" spans="4:4" ht="15.75" customHeight="1">
      <c r="D910" s="6"/>
    </row>
    <row r="911" spans="4:4" ht="15.75" customHeight="1">
      <c r="D911" s="6"/>
    </row>
    <row r="912" spans="4:4" ht="15.75" customHeight="1">
      <c r="D912" s="6"/>
    </row>
    <row r="913" spans="4:4" ht="15.75" customHeight="1">
      <c r="D913" s="6"/>
    </row>
    <row r="914" spans="4:4" ht="15.75" customHeight="1">
      <c r="D914" s="6"/>
    </row>
    <row r="915" spans="4:4" ht="15.75" customHeight="1">
      <c r="D915" s="6"/>
    </row>
    <row r="916" spans="4:4" ht="15.75" customHeight="1">
      <c r="D916" s="6"/>
    </row>
    <row r="917" spans="4:4" ht="15.75" customHeight="1">
      <c r="D917" s="6"/>
    </row>
    <row r="918" spans="4:4" ht="15.75" customHeight="1">
      <c r="D918" s="6"/>
    </row>
    <row r="919" spans="4:4" ht="15.75" customHeight="1">
      <c r="D919" s="6"/>
    </row>
    <row r="920" spans="4:4" ht="15.75" customHeight="1">
      <c r="D920" s="6"/>
    </row>
    <row r="921" spans="4:4" ht="15.75" customHeight="1">
      <c r="D921" s="6"/>
    </row>
    <row r="922" spans="4:4" ht="15.75" customHeight="1">
      <c r="D922" s="6"/>
    </row>
    <row r="923" spans="4:4" ht="15.75" customHeight="1">
      <c r="D923" s="6"/>
    </row>
    <row r="924" spans="4:4" ht="15.75" customHeight="1">
      <c r="D924" s="6"/>
    </row>
    <row r="925" spans="4:4" ht="15.75" customHeight="1">
      <c r="D925" s="6"/>
    </row>
    <row r="926" spans="4:4" ht="15.75" customHeight="1">
      <c r="D926" s="6"/>
    </row>
    <row r="927" spans="4:4" ht="15.75" customHeight="1">
      <c r="D927" s="6"/>
    </row>
    <row r="928" spans="4:4" ht="15.75" customHeight="1">
      <c r="D928" s="6"/>
    </row>
    <row r="929" spans="4:4" ht="15.75" customHeight="1">
      <c r="D929" s="6"/>
    </row>
    <row r="930" spans="4:4" ht="15.75" customHeight="1">
      <c r="D930" s="6"/>
    </row>
    <row r="931" spans="4:4" ht="15.75" customHeight="1">
      <c r="D931" s="6"/>
    </row>
    <row r="932" spans="4:4" ht="15.75" customHeight="1">
      <c r="D932" s="6"/>
    </row>
    <row r="933" spans="4:4" ht="15.75" customHeight="1">
      <c r="D933" s="6"/>
    </row>
    <row r="934" spans="4:4" ht="15.75" customHeight="1">
      <c r="D934" s="6"/>
    </row>
    <row r="935" spans="4:4" ht="15.75" customHeight="1">
      <c r="D935" s="6"/>
    </row>
    <row r="936" spans="4:4" ht="15.75" customHeight="1">
      <c r="D936" s="6"/>
    </row>
    <row r="937" spans="4:4" ht="15.75" customHeight="1">
      <c r="D937" s="6"/>
    </row>
    <row r="938" spans="4:4" ht="15.75" customHeight="1">
      <c r="D938" s="6"/>
    </row>
    <row r="939" spans="4:4" ht="15.75" customHeight="1">
      <c r="D939" s="6"/>
    </row>
    <row r="940" spans="4:4" ht="15.75" customHeight="1">
      <c r="D940" s="6"/>
    </row>
    <row r="941" spans="4:4" ht="15.75" customHeight="1">
      <c r="D941" s="6"/>
    </row>
    <row r="942" spans="4:4" ht="15.75" customHeight="1">
      <c r="D942" s="6"/>
    </row>
    <row r="943" spans="4:4" ht="15.75" customHeight="1">
      <c r="D943" s="6"/>
    </row>
    <row r="944" spans="4:4" ht="15.75" customHeight="1">
      <c r="D944" s="6"/>
    </row>
    <row r="945" spans="4:4" ht="15.75" customHeight="1">
      <c r="D945" s="6"/>
    </row>
    <row r="946" spans="4:4" ht="15.75" customHeight="1">
      <c r="D946" s="6"/>
    </row>
    <row r="947" spans="4:4" ht="15.75" customHeight="1">
      <c r="D947" s="6"/>
    </row>
    <row r="948" spans="4:4" ht="15.75" customHeight="1">
      <c r="D948" s="6"/>
    </row>
    <row r="949" spans="4:4" ht="15.75" customHeight="1">
      <c r="D949" s="6"/>
    </row>
    <row r="950" spans="4:4" ht="15.75" customHeight="1">
      <c r="D950" s="6"/>
    </row>
    <row r="951" spans="4:4" ht="15.75" customHeight="1">
      <c r="D951" s="6"/>
    </row>
    <row r="952" spans="4:4" ht="15.75" customHeight="1">
      <c r="D952" s="6"/>
    </row>
    <row r="953" spans="4:4" ht="15.75" customHeight="1">
      <c r="D953" s="6"/>
    </row>
    <row r="954" spans="4:4" ht="15.75" customHeight="1">
      <c r="D954" s="6"/>
    </row>
    <row r="955" spans="4:4" ht="15.75" customHeight="1">
      <c r="D955" s="6"/>
    </row>
    <row r="956" spans="4:4" ht="15.75" customHeight="1">
      <c r="D956" s="6"/>
    </row>
    <row r="957" spans="4:4" ht="15.75" customHeight="1">
      <c r="D957" s="6"/>
    </row>
    <row r="958" spans="4:4" ht="15.75" customHeight="1">
      <c r="D958" s="6"/>
    </row>
    <row r="959" spans="4:4" ht="15.75" customHeight="1">
      <c r="D959" s="6"/>
    </row>
    <row r="960" spans="4:4" ht="15.75" customHeight="1">
      <c r="D960" s="6"/>
    </row>
    <row r="961" spans="4:4" ht="15.75" customHeight="1">
      <c r="D961" s="6"/>
    </row>
    <row r="962" spans="4:4" ht="15.75" customHeight="1">
      <c r="D962" s="6"/>
    </row>
    <row r="963" spans="4:4" ht="15.75" customHeight="1">
      <c r="D963" s="6"/>
    </row>
    <row r="964" spans="4:4" ht="15.75" customHeight="1">
      <c r="D964" s="6"/>
    </row>
    <row r="965" spans="4:4" ht="15.75" customHeight="1">
      <c r="D965" s="6"/>
    </row>
    <row r="966" spans="4:4" ht="15.75" customHeight="1">
      <c r="D966" s="6"/>
    </row>
    <row r="967" spans="4:4" ht="15.75" customHeight="1">
      <c r="D967" s="6"/>
    </row>
    <row r="968" spans="4:4" ht="15.75" customHeight="1">
      <c r="D968" s="6"/>
    </row>
    <row r="969" spans="4:4" ht="15.75" customHeight="1">
      <c r="D969" s="6"/>
    </row>
    <row r="970" spans="4:4" ht="15.75" customHeight="1">
      <c r="D970" s="6"/>
    </row>
    <row r="971" spans="4:4" ht="15.75" customHeight="1">
      <c r="D971" s="6"/>
    </row>
    <row r="972" spans="4:4" ht="15.75" customHeight="1">
      <c r="D972" s="6"/>
    </row>
    <row r="973" spans="4:4" ht="15.75" customHeight="1">
      <c r="D973" s="6"/>
    </row>
    <row r="974" spans="4:4" ht="15.75" customHeight="1">
      <c r="D974" s="6"/>
    </row>
    <row r="975" spans="4:4" ht="15.75" customHeight="1">
      <c r="D975" s="6"/>
    </row>
    <row r="976" spans="4:4" ht="15.75" customHeight="1">
      <c r="D976" s="6"/>
    </row>
    <row r="977" spans="4:4" ht="15.75" customHeight="1">
      <c r="D977" s="6"/>
    </row>
    <row r="978" spans="4:4" ht="15.75" customHeight="1">
      <c r="D978" s="6"/>
    </row>
    <row r="979" spans="4:4" ht="15.75" customHeight="1">
      <c r="D979" s="6"/>
    </row>
    <row r="980" spans="4:4" ht="15.75" customHeight="1">
      <c r="D980" s="6"/>
    </row>
    <row r="981" spans="4:4" ht="15.75" customHeight="1">
      <c r="D981" s="6"/>
    </row>
    <row r="982" spans="4:4" ht="15.75" customHeight="1">
      <c r="D982" s="6"/>
    </row>
    <row r="983" spans="4:4" ht="15.75" customHeight="1">
      <c r="D983" s="6"/>
    </row>
    <row r="984" spans="4:4" ht="15.75" customHeight="1">
      <c r="D984" s="6"/>
    </row>
    <row r="985" spans="4:4" ht="15.75" customHeight="1">
      <c r="D985" s="6"/>
    </row>
    <row r="986" spans="4:4" ht="15.75" customHeight="1">
      <c r="D986" s="6"/>
    </row>
    <row r="987" spans="4:4" ht="15.75" customHeight="1">
      <c r="D987" s="6"/>
    </row>
    <row r="988" spans="4:4" ht="15.75" customHeight="1">
      <c r="D988" s="6"/>
    </row>
    <row r="989" spans="4:4" ht="15.75" customHeight="1">
      <c r="D989" s="6"/>
    </row>
    <row r="990" spans="4:4" ht="15.75" customHeight="1">
      <c r="D990" s="6"/>
    </row>
    <row r="991" spans="4:4" ht="15.75" customHeight="1">
      <c r="D991" s="6"/>
    </row>
    <row r="992" spans="4:4" ht="15.75" customHeight="1">
      <c r="D992" s="6"/>
    </row>
    <row r="993" spans="4:4" ht="15.75" customHeight="1">
      <c r="D993" s="6"/>
    </row>
    <row r="994" spans="4:4" ht="15.75" customHeight="1">
      <c r="D994" s="6"/>
    </row>
    <row r="995" spans="4:4" ht="15.75" customHeight="1">
      <c r="D995" s="6"/>
    </row>
    <row r="996" spans="4:4" ht="15.75" customHeight="1">
      <c r="D996" s="6"/>
    </row>
    <row r="997" spans="4:4" ht="15.75" customHeight="1">
      <c r="D997" s="6"/>
    </row>
    <row r="998" spans="4:4" ht="15.75" customHeight="1">
      <c r="D998" s="6"/>
    </row>
    <row r="999" spans="4:4" ht="15.75" customHeight="1">
      <c r="D999" s="6"/>
    </row>
    <row r="1000" spans="4:4" ht="15.75" customHeight="1">
      <c r="D1000" s="6"/>
    </row>
    <row r="1001" spans="4:4" ht="15.75" customHeight="1">
      <c r="D1001" s="6"/>
    </row>
    <row r="1002" spans="4:4" ht="15.75" customHeight="1">
      <c r="D1002" s="6"/>
    </row>
    <row r="1003" spans="4:4" ht="15.75" customHeight="1">
      <c r="D1003" s="6"/>
    </row>
    <row r="1004" spans="4:4" ht="15.75" customHeight="1">
      <c r="D1004" s="6"/>
    </row>
    <row r="1005" spans="4:4" ht="15.75" customHeight="1">
      <c r="D1005" s="6"/>
    </row>
    <row r="1006" spans="4:4" ht="15.75" customHeight="1">
      <c r="D1006" s="6"/>
    </row>
    <row r="1007" spans="4:4" ht="15.75" customHeight="1">
      <c r="D1007" s="6"/>
    </row>
    <row r="1008" spans="4:4" ht="15.75" customHeight="1">
      <c r="D1008" s="6"/>
    </row>
    <row r="1009" spans="4:4" ht="15.75" customHeight="1">
      <c r="D1009" s="6"/>
    </row>
    <row r="1010" spans="4:4" ht="15.75" customHeight="1">
      <c r="D1010" s="6"/>
    </row>
    <row r="1011" spans="4:4" ht="15.75" customHeight="1">
      <c r="D1011" s="6"/>
    </row>
    <row r="1012" spans="4:4" ht="15.75" customHeight="1">
      <c r="D1012" s="6"/>
    </row>
    <row r="1013" spans="4:4" ht="15.75" customHeight="1">
      <c r="D1013" s="6"/>
    </row>
    <row r="1014" spans="4:4" ht="15.75" customHeight="1">
      <c r="D1014" s="6"/>
    </row>
    <row r="1015" spans="4:4" ht="15.75" customHeight="1">
      <c r="D1015" s="6"/>
    </row>
    <row r="1016" spans="4:4" ht="15.75" customHeight="1">
      <c r="D1016" s="6"/>
    </row>
    <row r="1017" spans="4:4" ht="15.75" customHeight="1">
      <c r="D1017" s="6"/>
    </row>
    <row r="1018" spans="4:4" ht="15.75" customHeight="1">
      <c r="D1018" s="6"/>
    </row>
    <row r="1019" spans="4:4" ht="15.75" customHeight="1">
      <c r="D1019" s="6"/>
    </row>
    <row r="1020" spans="4:4" ht="15.75" customHeight="1">
      <c r="D1020" s="6"/>
    </row>
    <row r="1021" spans="4:4" ht="15.75" customHeight="1">
      <c r="D1021" s="6"/>
    </row>
    <row r="1022" spans="4:4" ht="15.75" customHeight="1">
      <c r="D1022" s="6"/>
    </row>
    <row r="1023" spans="4:4" ht="15.75" customHeight="1">
      <c r="D1023" s="6"/>
    </row>
    <row r="1024" spans="4:4" ht="15.75" customHeight="1">
      <c r="D1024" s="6"/>
    </row>
    <row r="1025" spans="4:4" ht="15.75" customHeight="1">
      <c r="D1025" s="6"/>
    </row>
    <row r="1026" spans="4:4" ht="15.75" customHeight="1">
      <c r="D1026" s="6"/>
    </row>
    <row r="1027" spans="4:4" ht="15.75" customHeight="1">
      <c r="D1027" s="6"/>
    </row>
    <row r="1028" spans="4:4" ht="15.75" customHeight="1">
      <c r="D1028" s="6"/>
    </row>
    <row r="1029" spans="4:4" ht="15.75" customHeight="1">
      <c r="D1029" s="6"/>
    </row>
    <row r="1030" spans="4:4" ht="15.75" customHeight="1">
      <c r="D1030" s="6"/>
    </row>
    <row r="1031" spans="4:4" ht="15.75" customHeight="1">
      <c r="D1031" s="6"/>
    </row>
    <row r="1032" spans="4:4" ht="15.75" customHeight="1">
      <c r="D1032" s="6"/>
    </row>
    <row r="1033" spans="4:4" ht="15.75" customHeight="1">
      <c r="D1033" s="6"/>
    </row>
    <row r="1034" spans="4:4" ht="15.75" customHeight="1">
      <c r="D1034" s="6"/>
    </row>
    <row r="1035" spans="4:4" ht="15.75" customHeight="1">
      <c r="D1035" s="6"/>
    </row>
    <row r="1036" spans="4:4" ht="15.75" customHeight="1">
      <c r="D1036" s="6"/>
    </row>
    <row r="1037" spans="4:4" ht="15.75" customHeight="1">
      <c r="D1037" s="6"/>
    </row>
    <row r="1038" spans="4:4" ht="15.75" customHeight="1">
      <c r="D1038" s="6"/>
    </row>
    <row r="1039" spans="4:4" ht="15.75" customHeight="1">
      <c r="D1039" s="6"/>
    </row>
    <row r="1040" spans="4:4" ht="15.75" customHeight="1">
      <c r="D1040" s="6"/>
    </row>
    <row r="1041" spans="4:4" ht="15.75" customHeight="1">
      <c r="D1041" s="6"/>
    </row>
    <row r="1042" spans="4:4" ht="15.75" customHeight="1">
      <c r="D1042" s="6"/>
    </row>
    <row r="1043" spans="4:4" ht="15.75" customHeight="1">
      <c r="D1043" s="6"/>
    </row>
    <row r="1044" spans="4:4" ht="15.75" customHeight="1">
      <c r="D1044" s="6"/>
    </row>
    <row r="1045" spans="4:4" ht="15.75" customHeight="1">
      <c r="D1045" s="6"/>
    </row>
    <row r="1046" spans="4:4" ht="15.75" customHeight="1">
      <c r="D1046" s="6"/>
    </row>
    <row r="1047" spans="4:4" ht="15.75" customHeight="1">
      <c r="D1047" s="6"/>
    </row>
    <row r="1048" spans="4:4" ht="15.75" customHeight="1">
      <c r="D1048" s="6"/>
    </row>
    <row r="1049" spans="4:4" ht="15.75" customHeight="1">
      <c r="D1049" s="6"/>
    </row>
    <row r="1050" spans="4:4" ht="15.75" customHeight="1">
      <c r="D1050" s="6"/>
    </row>
    <row r="1051" spans="4:4" ht="15.75" customHeight="1">
      <c r="D1051" s="6"/>
    </row>
    <row r="1052" spans="4:4" ht="15.75" customHeight="1">
      <c r="D1052" s="6"/>
    </row>
    <row r="1053" spans="4:4" ht="15.75" customHeight="1">
      <c r="D1053" s="6"/>
    </row>
    <row r="1054" spans="4:4" ht="15.75" customHeight="1">
      <c r="D1054" s="6"/>
    </row>
    <row r="1055" spans="4:4" ht="15.75" customHeight="1">
      <c r="D1055" s="6"/>
    </row>
    <row r="1056" spans="4:4" ht="15.75" customHeight="1">
      <c r="D1056" s="6"/>
    </row>
    <row r="1057" spans="4:4" ht="15.75" customHeight="1">
      <c r="D1057" s="6"/>
    </row>
    <row r="1058" spans="4:4" ht="15.75" customHeight="1">
      <c r="D1058" s="6"/>
    </row>
    <row r="1059" spans="4:4" ht="15.75" customHeight="1">
      <c r="D1059" s="6"/>
    </row>
    <row r="1060" spans="4:4" ht="15.75" customHeight="1">
      <c r="D1060" s="6"/>
    </row>
    <row r="1061" spans="4:4" ht="15.75" customHeight="1">
      <c r="D1061" s="6"/>
    </row>
    <row r="1062" spans="4:4" ht="15.75" customHeight="1">
      <c r="D1062" s="6"/>
    </row>
    <row r="1063" spans="4:4" ht="15.75" customHeight="1">
      <c r="D1063" s="6"/>
    </row>
    <row r="1064" spans="4:4" ht="15.75" customHeight="1">
      <c r="D1064" s="6"/>
    </row>
    <row r="1065" spans="4:4" ht="15.75" customHeight="1">
      <c r="D1065" s="6"/>
    </row>
    <row r="1066" spans="4:4" ht="15.75" customHeight="1">
      <c r="D1066" s="6"/>
    </row>
    <row r="1067" spans="4:4" ht="15.75" customHeight="1">
      <c r="D1067" s="6"/>
    </row>
    <row r="1068" spans="4:4" ht="15.75" customHeight="1">
      <c r="D1068" s="6"/>
    </row>
    <row r="1069" spans="4:4" ht="15.75" customHeight="1">
      <c r="D1069" s="6"/>
    </row>
    <row r="1070" spans="4:4" ht="15.75" customHeight="1">
      <c r="D1070" s="6"/>
    </row>
    <row r="1071" spans="4:4" ht="15.75" customHeight="1">
      <c r="D1071" s="6"/>
    </row>
    <row r="1072" spans="4:4" ht="15.75" customHeight="1">
      <c r="D1072" s="6"/>
    </row>
    <row r="1073" spans="4:4" ht="15.75" customHeight="1">
      <c r="D1073" s="6"/>
    </row>
    <row r="1074" spans="4:4" ht="15.75" customHeight="1">
      <c r="D1074" s="6"/>
    </row>
    <row r="1075" spans="4:4" ht="15.75" customHeight="1">
      <c r="D1075" s="6"/>
    </row>
    <row r="1076" spans="4:4" ht="15.75" customHeight="1">
      <c r="D1076" s="6"/>
    </row>
    <row r="1077" spans="4:4" ht="15.75" customHeight="1">
      <c r="D1077" s="6"/>
    </row>
    <row r="1078" spans="4:4" ht="15.75" customHeight="1">
      <c r="D1078" s="6"/>
    </row>
    <row r="1079" spans="4:4" ht="15.75" customHeight="1">
      <c r="D1079" s="6"/>
    </row>
    <row r="1080" spans="4:4" ht="15.75" customHeight="1">
      <c r="D1080" s="6"/>
    </row>
    <row r="1081" spans="4:4" ht="15.75" customHeight="1">
      <c r="D1081" s="6"/>
    </row>
    <row r="1082" spans="4:4" ht="15.75" customHeight="1">
      <c r="D1082" s="6"/>
    </row>
    <row r="1083" spans="4:4" ht="15.75" customHeight="1">
      <c r="D1083" s="6"/>
    </row>
    <row r="1084" spans="4:4" ht="15.75" customHeight="1">
      <c r="D1084" s="6"/>
    </row>
    <row r="1085" spans="4:4" ht="15.75" customHeight="1">
      <c r="D1085" s="6"/>
    </row>
    <row r="1086" spans="4:4" ht="15.75" customHeight="1">
      <c r="D1086" s="6"/>
    </row>
    <row r="1087" spans="4:4" ht="15.75" customHeight="1">
      <c r="D1087" s="6"/>
    </row>
    <row r="1088" spans="4:4" ht="15.75" customHeight="1">
      <c r="D1088" s="6"/>
    </row>
    <row r="1089" spans="4:4" ht="15.75" customHeight="1">
      <c r="D1089" s="6"/>
    </row>
    <row r="1090" spans="4:4" ht="15.75" customHeight="1">
      <c r="D1090" s="6"/>
    </row>
    <row r="1091" spans="4:4" ht="15.75" customHeight="1">
      <c r="D1091" s="6"/>
    </row>
    <row r="1092" spans="4:4" ht="15.75" customHeight="1">
      <c r="D1092" s="6"/>
    </row>
    <row r="1093" spans="4:4" ht="15.75" customHeight="1">
      <c r="D1093" s="6"/>
    </row>
    <row r="1094" spans="4:4" ht="15.75" customHeight="1">
      <c r="D1094" s="6"/>
    </row>
    <row r="1095" spans="4:4" ht="0" hidden="1" customHeight="1">
      <c r="D1095" s="6"/>
    </row>
    <row r="1096" spans="4:4" ht="0" hidden="1" customHeight="1">
      <c r="D1096" s="6"/>
    </row>
    <row r="1097" spans="4:4" ht="0" hidden="1" customHeight="1">
      <c r="D1097" s="6"/>
    </row>
    <row r="1098" spans="4:4" ht="0" hidden="1" customHeight="1">
      <c r="D1098" s="6"/>
    </row>
    <row r="1099" spans="4:4" ht="0" hidden="1" customHeight="1">
      <c r="D1099" s="6"/>
    </row>
    <row r="1100" spans="4:4" ht="0" hidden="1" customHeight="1">
      <c r="D1100" s="6"/>
    </row>
    <row r="1101" spans="4:4" ht="0" hidden="1" customHeight="1">
      <c r="D1101" s="6"/>
    </row>
    <row r="1102" spans="4:4" ht="0" hidden="1" customHeight="1">
      <c r="D1102" s="6"/>
    </row>
    <row r="1103" spans="4:4" ht="0" hidden="1" customHeight="1">
      <c r="D1103" s="6"/>
    </row>
    <row r="1104" spans="4:4" ht="0" hidden="1" customHeight="1">
      <c r="D1104" s="6"/>
    </row>
    <row r="1105" spans="4:4" ht="0" hidden="1" customHeight="1">
      <c r="D1105" s="6"/>
    </row>
    <row r="1106" spans="4:4" ht="0" hidden="1" customHeight="1">
      <c r="D1106" s="6"/>
    </row>
    <row r="1107" spans="4:4" ht="0" hidden="1" customHeight="1">
      <c r="D1107" s="6"/>
    </row>
    <row r="1108" spans="4:4" ht="0" hidden="1" customHeight="1">
      <c r="D1108" s="6"/>
    </row>
    <row r="1109" spans="4:4" ht="0" hidden="1" customHeight="1">
      <c r="D1109" s="6"/>
    </row>
    <row r="1110" spans="4:4" ht="0" hidden="1" customHeight="1">
      <c r="D1110" s="6"/>
    </row>
    <row r="1111" spans="4:4" ht="0" hidden="1" customHeight="1">
      <c r="D1111" s="6"/>
    </row>
    <row r="1112" spans="4:4" ht="0" hidden="1" customHeight="1">
      <c r="D1112" s="6"/>
    </row>
    <row r="1113" spans="4:4" ht="0" hidden="1" customHeight="1">
      <c r="D1113" s="6"/>
    </row>
    <row r="1114" spans="4:4" ht="0" hidden="1" customHeight="1">
      <c r="D1114" s="6"/>
    </row>
    <row r="1115" spans="4:4" ht="0" hidden="1" customHeight="1">
      <c r="D1115" s="6"/>
    </row>
    <row r="1116" spans="4:4" ht="0" hidden="1" customHeight="1">
      <c r="D1116" s="6"/>
    </row>
    <row r="1117" spans="4:4" ht="0" hidden="1" customHeight="1">
      <c r="D1117" s="6"/>
    </row>
    <row r="1118" spans="4:4" ht="0" hidden="1" customHeight="1">
      <c r="D1118" s="6"/>
    </row>
    <row r="1119" spans="4:4" ht="0" hidden="1" customHeight="1">
      <c r="D1119" s="6"/>
    </row>
    <row r="1120" spans="4:4" ht="0" hidden="1" customHeight="1">
      <c r="D1120" s="6"/>
    </row>
    <row r="1121" spans="4:4" ht="0" hidden="1" customHeight="1">
      <c r="D1121" s="6"/>
    </row>
    <row r="1122" spans="4:4" ht="0" hidden="1" customHeight="1">
      <c r="D1122" s="6"/>
    </row>
    <row r="1123" spans="4:4" ht="0" hidden="1" customHeight="1">
      <c r="D1123" s="6"/>
    </row>
    <row r="1124" spans="4:4" ht="0" hidden="1" customHeight="1">
      <c r="D1124" s="6"/>
    </row>
    <row r="1125" spans="4:4" ht="0" hidden="1" customHeight="1">
      <c r="D1125" s="6"/>
    </row>
    <row r="1126" spans="4:4" ht="0" hidden="1" customHeight="1">
      <c r="D1126" s="6"/>
    </row>
    <row r="1127" spans="4:4" ht="0" hidden="1" customHeight="1">
      <c r="D1127" s="6"/>
    </row>
    <row r="1128" spans="4:4" ht="0" hidden="1" customHeight="1">
      <c r="D1128" s="6"/>
    </row>
    <row r="1129" spans="4:4" ht="0" hidden="1" customHeight="1">
      <c r="D1129" s="6"/>
    </row>
    <row r="1130" spans="4:4" ht="0" hidden="1" customHeight="1">
      <c r="D1130" s="6"/>
    </row>
    <row r="1131" spans="4:4" ht="0" hidden="1" customHeight="1">
      <c r="D1131" s="6"/>
    </row>
    <row r="1132" spans="4:4" ht="0" hidden="1" customHeight="1">
      <c r="D1132" s="6"/>
    </row>
    <row r="1133" spans="4:4" ht="0" hidden="1" customHeight="1">
      <c r="D1133" s="6"/>
    </row>
    <row r="1134" spans="4:4" ht="0" hidden="1" customHeight="1">
      <c r="D1134" s="6"/>
    </row>
    <row r="1135" spans="4:4" ht="0" hidden="1" customHeight="1">
      <c r="D1135" s="6"/>
    </row>
    <row r="1136" spans="4:4" ht="0" hidden="1" customHeight="1">
      <c r="D1136" s="6"/>
    </row>
    <row r="1137" spans="4:4" ht="0" hidden="1" customHeight="1">
      <c r="D1137" s="6"/>
    </row>
    <row r="1138" spans="4:4" ht="0" hidden="1" customHeight="1">
      <c r="D1138" s="6"/>
    </row>
    <row r="1139" spans="4:4" ht="0" hidden="1" customHeight="1">
      <c r="D1139" s="6"/>
    </row>
    <row r="1140" spans="4:4" ht="0" hidden="1" customHeight="1">
      <c r="D1140" s="6"/>
    </row>
    <row r="1141" spans="4:4" ht="0" hidden="1" customHeight="1">
      <c r="D1141" s="6"/>
    </row>
    <row r="1142" spans="4:4" ht="0" hidden="1" customHeight="1">
      <c r="D1142" s="6"/>
    </row>
    <row r="1143" spans="4:4" ht="0" hidden="1" customHeight="1">
      <c r="D1143" s="6"/>
    </row>
    <row r="1144" spans="4:4" ht="0" hidden="1" customHeight="1">
      <c r="D1144" s="6"/>
    </row>
    <row r="1145" spans="4:4" ht="0" hidden="1" customHeight="1">
      <c r="D1145" s="6"/>
    </row>
    <row r="1146" spans="4:4" ht="0" hidden="1" customHeight="1">
      <c r="D1146" s="6"/>
    </row>
    <row r="1147" spans="4:4" ht="0" hidden="1" customHeight="1">
      <c r="D1147" s="6"/>
    </row>
    <row r="1148" spans="4:4" ht="0" hidden="1" customHeight="1">
      <c r="D1148" s="6"/>
    </row>
    <row r="1149" spans="4:4" ht="0" hidden="1" customHeight="1">
      <c r="D1149" s="6"/>
    </row>
    <row r="1150" spans="4:4" ht="0" hidden="1" customHeight="1">
      <c r="D1150" s="6"/>
    </row>
    <row r="1151" spans="4:4" ht="0" hidden="1" customHeight="1">
      <c r="D1151" s="6"/>
    </row>
    <row r="1152" spans="4:4" ht="0" hidden="1" customHeight="1">
      <c r="D1152" s="6"/>
    </row>
    <row r="1153" spans="4:4" ht="0" hidden="1" customHeight="1">
      <c r="D1153" s="6"/>
    </row>
    <row r="1154" spans="4:4" ht="0" hidden="1" customHeight="1">
      <c r="D1154" s="6"/>
    </row>
    <row r="1155" spans="4:4" ht="0" hidden="1" customHeight="1">
      <c r="D1155" s="6"/>
    </row>
    <row r="1156" spans="4:4" ht="0" hidden="1" customHeight="1">
      <c r="D1156" s="6"/>
    </row>
    <row r="1157" spans="4:4" ht="0" hidden="1" customHeight="1">
      <c r="D1157" s="6"/>
    </row>
    <row r="1158" spans="4:4" ht="0" hidden="1" customHeight="1">
      <c r="D1158" s="6"/>
    </row>
    <row r="1159" spans="4:4" ht="0" hidden="1" customHeight="1">
      <c r="D1159" s="6"/>
    </row>
    <row r="1160" spans="4:4" ht="0" hidden="1" customHeight="1">
      <c r="D1160" s="6"/>
    </row>
    <row r="1161" spans="4:4" ht="0" hidden="1" customHeight="1">
      <c r="D1161" s="6"/>
    </row>
    <row r="1162" spans="4:4" ht="0" hidden="1" customHeight="1">
      <c r="D1162" s="6"/>
    </row>
    <row r="1163" spans="4:4" ht="0" hidden="1" customHeight="1">
      <c r="D1163" s="6"/>
    </row>
    <row r="1164" spans="4:4" ht="0" hidden="1" customHeight="1">
      <c r="D1164" s="6"/>
    </row>
    <row r="1165" spans="4:4" ht="0" hidden="1" customHeight="1">
      <c r="D1165" s="6"/>
    </row>
    <row r="1166" spans="4:4" ht="0" hidden="1" customHeight="1">
      <c r="D1166" s="6"/>
    </row>
    <row r="1167" spans="4:4" ht="0" hidden="1" customHeight="1">
      <c r="D1167" s="6"/>
    </row>
    <row r="1168" spans="4:4" ht="0" hidden="1" customHeight="1">
      <c r="D1168" s="6"/>
    </row>
    <row r="1169" spans="4:4" ht="0" hidden="1" customHeight="1">
      <c r="D1169" s="6"/>
    </row>
    <row r="1170" spans="4:4" ht="0" hidden="1" customHeight="1">
      <c r="D1170" s="6"/>
    </row>
    <row r="1171" spans="4:4" ht="0" hidden="1" customHeight="1">
      <c r="D1171" s="6"/>
    </row>
    <row r="1172" spans="4:4" ht="0" hidden="1" customHeight="1">
      <c r="D1172" s="6"/>
    </row>
    <row r="1173" spans="4:4" ht="0" hidden="1" customHeight="1">
      <c r="D1173" s="6"/>
    </row>
    <row r="1174" spans="4:4" ht="0" hidden="1" customHeight="1">
      <c r="D1174" s="6"/>
    </row>
    <row r="1175" spans="4:4" ht="0" hidden="1" customHeight="1">
      <c r="D1175" s="6"/>
    </row>
    <row r="1176" spans="4:4" ht="0" hidden="1" customHeight="1">
      <c r="D1176" s="6"/>
    </row>
    <row r="1220" ht="0" hidden="1" customHeight="1"/>
    <row r="1221" ht="0" hidden="1" customHeight="1"/>
    <row r="1222" ht="0" hidden="1" customHeight="1"/>
    <row r="1223" ht="0" hidden="1" customHeight="1"/>
    <row r="1224" ht="0" hidden="1" customHeight="1"/>
    <row r="1225" ht="0" hidden="1" customHeight="1"/>
    <row r="1226" ht="0" hidden="1" customHeight="1"/>
    <row r="1227" ht="0" hidden="1" customHeight="1"/>
    <row r="1228" ht="0" hidden="1" customHeight="1"/>
  </sheetData>
  <mergeCells count="4">
    <mergeCell ref="A2:D2"/>
    <mergeCell ref="A1:D1"/>
    <mergeCell ref="A38:D38"/>
    <mergeCell ref="A39:D39"/>
  </mergeCells>
  <printOptions horizontalCentered="1"/>
  <pageMargins left="3.937007874015748E-2" right="3.937007874015748E-2" top="0.39370078740157483" bottom="0.19685039370078741" header="0.31496062992125984" footer="0.31496062992125984"/>
  <pageSetup paperSize="9" scale="6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F313"/>
  <sheetViews>
    <sheetView showGridLines="0" zoomScaleNormal="100" zoomScaleSheetLayoutView="80" workbookViewId="0">
      <pane ySplit="3" topLeftCell="A4" activePane="bottomLeft" state="frozen"/>
      <selection activeCell="P20" sqref="P20"/>
      <selection pane="bottomLeft" activeCell="A10" sqref="A10"/>
    </sheetView>
  </sheetViews>
  <sheetFormatPr defaultColWidth="10.875" defaultRowHeight="0" customHeight="1" zeroHeight="1"/>
  <cols>
    <col min="1" max="1" width="66.75" style="8" customWidth="1"/>
    <col min="2" max="2" width="13.375" style="8" customWidth="1"/>
    <col min="3" max="3" width="20.625" style="12" customWidth="1"/>
    <col min="4" max="5" width="20.625" style="13" customWidth="1"/>
    <col min="6" max="7" width="10.875" style="8" customWidth="1"/>
    <col min="8" max="16384" width="10.875" style="8"/>
  </cols>
  <sheetData>
    <row r="1" spans="1:6" ht="51" customHeight="1">
      <c r="A1" s="72" t="s">
        <v>121</v>
      </c>
      <c r="B1" s="74"/>
      <c r="C1" s="74"/>
      <c r="D1" s="74"/>
      <c r="E1" s="77"/>
    </row>
    <row r="2" spans="1:6" s="9" customFormat="1" ht="18.75" customHeight="1">
      <c r="A2" s="151"/>
      <c r="B2" s="151"/>
      <c r="C2" s="151"/>
      <c r="D2" s="151"/>
      <c r="E2" s="75"/>
    </row>
    <row r="3" spans="1:6" ht="32.25">
      <c r="A3" s="10"/>
      <c r="B3" s="11"/>
      <c r="C3" s="39" t="s">
        <v>211</v>
      </c>
      <c r="D3" s="39" t="s">
        <v>212</v>
      </c>
      <c r="E3" s="39" t="s">
        <v>213</v>
      </c>
    </row>
    <row r="4" spans="1:6" s="9" customFormat="1" ht="24" customHeight="1">
      <c r="A4" s="40" t="s">
        <v>30</v>
      </c>
      <c r="B4" s="41"/>
      <c r="C4" s="42"/>
      <c r="D4" s="42"/>
      <c r="E4" s="42"/>
    </row>
    <row r="5" spans="1:6" s="9" customFormat="1" ht="32.25">
      <c r="A5" s="153" t="s">
        <v>394</v>
      </c>
      <c r="B5" s="152" t="s">
        <v>201</v>
      </c>
      <c r="C5" s="154" t="s">
        <v>92</v>
      </c>
      <c r="D5" s="154" t="s">
        <v>21</v>
      </c>
      <c r="E5" s="154" t="s">
        <v>21</v>
      </c>
    </row>
    <row r="6" spans="1:6" s="9" customFormat="1" ht="32.25">
      <c r="A6" s="153" t="s">
        <v>395</v>
      </c>
      <c r="B6" s="152" t="s">
        <v>202</v>
      </c>
      <c r="C6" s="154" t="s">
        <v>92</v>
      </c>
      <c r="D6" s="154" t="s">
        <v>21</v>
      </c>
      <c r="E6" s="154" t="s">
        <v>21</v>
      </c>
    </row>
    <row r="7" spans="1:6" s="9" customFormat="1" ht="32.25">
      <c r="A7" s="153" t="s">
        <v>393</v>
      </c>
      <c r="B7" s="152" t="s">
        <v>210</v>
      </c>
      <c r="C7" s="154">
        <f>'Προαιρ.Εξοπλισμός CORSA'!C30</f>
        <v>450</v>
      </c>
      <c r="D7" s="154" t="s">
        <v>21</v>
      </c>
      <c r="E7" s="154" t="s">
        <v>21</v>
      </c>
      <c r="F7" s="3"/>
    </row>
    <row r="8" spans="1:6" s="9" customFormat="1" ht="32.25">
      <c r="A8" s="153" t="s">
        <v>396</v>
      </c>
      <c r="B8" s="152" t="s">
        <v>209</v>
      </c>
      <c r="C8" s="154" t="s">
        <v>21</v>
      </c>
      <c r="D8" s="154" t="s">
        <v>92</v>
      </c>
      <c r="E8" s="154" t="s">
        <v>21</v>
      </c>
      <c r="F8" s="3"/>
    </row>
    <row r="9" spans="1:6" s="9" customFormat="1" ht="32.25">
      <c r="A9" s="153" t="s">
        <v>397</v>
      </c>
      <c r="B9" s="152" t="s">
        <v>203</v>
      </c>
      <c r="C9" s="154" t="s">
        <v>21</v>
      </c>
      <c r="D9" s="154" t="s">
        <v>21</v>
      </c>
      <c r="E9" s="154" t="s">
        <v>92</v>
      </c>
      <c r="F9" s="3"/>
    </row>
    <row r="10" spans="1:6" s="9" customFormat="1" ht="32.25">
      <c r="A10" s="153" t="s">
        <v>398</v>
      </c>
      <c r="B10" s="152" t="s">
        <v>204</v>
      </c>
      <c r="C10" s="154">
        <f>'Προαιρ.Εξοπλισμός CORSA'!C31</f>
        <v>650</v>
      </c>
      <c r="D10" s="154">
        <f>'Προαιρ.Εξοπλισμός CORSA'!C32</f>
        <v>100</v>
      </c>
      <c r="E10" s="154" t="s">
        <v>21</v>
      </c>
      <c r="F10" s="3"/>
    </row>
    <row r="11" spans="1:6" s="9" customFormat="1" ht="32.25">
      <c r="A11" s="153" t="s">
        <v>399</v>
      </c>
      <c r="B11" s="152" t="s">
        <v>205</v>
      </c>
      <c r="C11" s="154" t="s">
        <v>21</v>
      </c>
      <c r="D11" s="154">
        <f>'Προαιρ.Εξοπλισμός CORSA'!C33</f>
        <v>300</v>
      </c>
      <c r="E11" s="154" t="s">
        <v>21</v>
      </c>
      <c r="F11" s="3"/>
    </row>
    <row r="12" spans="1:6" s="9" customFormat="1" ht="32.25">
      <c r="A12" s="153" t="s">
        <v>400</v>
      </c>
      <c r="B12" s="152" t="s">
        <v>206</v>
      </c>
      <c r="C12" s="154" t="s">
        <v>21</v>
      </c>
      <c r="D12" s="154" t="s">
        <v>21</v>
      </c>
      <c r="E12" s="154">
        <f>'Προαιρ.Εξοπλισμός CORSA'!C34</f>
        <v>300</v>
      </c>
      <c r="F12" s="3"/>
    </row>
    <row r="13" spans="1:6" s="9" customFormat="1" ht="32.25">
      <c r="A13" s="153" t="s">
        <v>401</v>
      </c>
      <c r="B13" s="152" t="s">
        <v>91</v>
      </c>
      <c r="C13" s="154" t="s">
        <v>21</v>
      </c>
      <c r="D13" s="154">
        <f>'Προαιρ.Εξοπλισμός CORSA'!C35</f>
        <v>400</v>
      </c>
      <c r="E13" s="154">
        <f>D13</f>
        <v>400</v>
      </c>
      <c r="F13" s="3"/>
    </row>
    <row r="14" spans="1:6" s="9" customFormat="1" ht="32.25">
      <c r="A14" s="153" t="s">
        <v>402</v>
      </c>
      <c r="B14" s="152" t="s">
        <v>208</v>
      </c>
      <c r="C14" s="154">
        <f>'Προαιρ.Εξοπλισμός CORSA'!C36</f>
        <v>50</v>
      </c>
      <c r="D14" s="154">
        <f>C14</f>
        <v>50</v>
      </c>
      <c r="E14" s="154">
        <f>D14</f>
        <v>50</v>
      </c>
      <c r="F14" s="3"/>
    </row>
    <row r="15" spans="1:6" s="9" customFormat="1" ht="32.25">
      <c r="A15" s="153" t="s">
        <v>403</v>
      </c>
      <c r="B15" s="152" t="s">
        <v>207</v>
      </c>
      <c r="C15" s="154">
        <f>'Προαιρ.Εξοπλισμός CORSA'!C37</f>
        <v>110</v>
      </c>
      <c r="D15" s="154">
        <v>110</v>
      </c>
      <c r="E15" s="154">
        <v>110</v>
      </c>
      <c r="F15" s="3"/>
    </row>
    <row r="16" spans="1:6" s="9" customFormat="1" ht="24" customHeight="1">
      <c r="A16" s="40" t="s">
        <v>122</v>
      </c>
      <c r="B16" s="116"/>
      <c r="C16" s="41"/>
      <c r="D16" s="42"/>
      <c r="E16" s="41"/>
      <c r="F16" s="3"/>
    </row>
    <row r="17" spans="1:6" s="9" customFormat="1" ht="47.25">
      <c r="A17" s="88" t="s">
        <v>29</v>
      </c>
      <c r="B17" s="43" t="s">
        <v>25</v>
      </c>
      <c r="C17" s="43" t="s">
        <v>26</v>
      </c>
      <c r="D17" s="86" t="s">
        <v>27</v>
      </c>
      <c r="E17" s="87"/>
      <c r="F17" s="73"/>
    </row>
    <row r="18" spans="1:6" s="9" customFormat="1" ht="32.25">
      <c r="A18" s="88" t="s">
        <v>196</v>
      </c>
      <c r="B18" s="46" t="s">
        <v>28</v>
      </c>
      <c r="C18" s="43" t="s">
        <v>28</v>
      </c>
      <c r="D18" s="84">
        <v>70</v>
      </c>
      <c r="E18" s="44"/>
      <c r="F18" s="73"/>
    </row>
    <row r="19" spans="1:6" s="9" customFormat="1" ht="34.5">
      <c r="A19" s="88" t="s">
        <v>198</v>
      </c>
      <c r="B19" s="46" t="s">
        <v>105</v>
      </c>
      <c r="C19" s="43" t="s">
        <v>105</v>
      </c>
      <c r="D19" s="45">
        <v>72</v>
      </c>
      <c r="E19" s="44"/>
      <c r="F19" s="111"/>
    </row>
    <row r="20" spans="1:6" s="9" customFormat="1" ht="32.25">
      <c r="A20" s="88" t="s">
        <v>197</v>
      </c>
      <c r="B20" s="46" t="s">
        <v>28</v>
      </c>
      <c r="C20" s="43" t="s">
        <v>28</v>
      </c>
      <c r="D20" s="45">
        <v>71</v>
      </c>
      <c r="E20" s="44"/>
      <c r="F20" s="138"/>
    </row>
    <row r="21" spans="1:6" s="9" customFormat="1" ht="32.25">
      <c r="A21" s="88" t="s">
        <v>197</v>
      </c>
      <c r="B21" s="46" t="s">
        <v>28</v>
      </c>
      <c r="C21" s="43" t="s">
        <v>28</v>
      </c>
      <c r="D21" s="45">
        <v>68</v>
      </c>
      <c r="E21" s="44"/>
      <c r="F21" s="138"/>
    </row>
    <row r="22" spans="1:6" s="9" customFormat="1" ht="32.25">
      <c r="A22" s="88" t="s">
        <v>195</v>
      </c>
      <c r="B22" s="46" t="s">
        <v>28</v>
      </c>
      <c r="C22" s="43" t="s">
        <v>28</v>
      </c>
      <c r="D22" s="45">
        <v>68</v>
      </c>
      <c r="E22" s="44"/>
      <c r="F22" s="111"/>
    </row>
    <row r="23" spans="1:6" s="3" customFormat="1" ht="261.75" customHeight="1">
      <c r="A23" s="256" t="s">
        <v>53</v>
      </c>
      <c r="B23" s="257"/>
      <c r="C23" s="257"/>
      <c r="D23" s="257"/>
      <c r="E23" s="258"/>
    </row>
    <row r="24" spans="1:6" s="3" customFormat="1" ht="15.75">
      <c r="A24" s="254"/>
      <c r="B24" s="255"/>
      <c r="C24" s="255"/>
      <c r="D24" s="255"/>
      <c r="E24" s="76"/>
    </row>
    <row r="25" spans="1:6" ht="32.25"/>
    <row r="26" spans="1:6" ht="32.25"/>
    <row r="27" spans="1:6" ht="32.25"/>
    <row r="28" spans="1:6" ht="32.25"/>
    <row r="29" spans="1:6" ht="32.25"/>
    <row r="30" spans="1:6" ht="32.25"/>
    <row r="31" spans="1:6" ht="32.25"/>
    <row r="32" spans="1:6" ht="32.25"/>
    <row r="33" ht="43.5" customHeight="1"/>
    <row r="34" ht="32.25"/>
    <row r="35" ht="32.25"/>
    <row r="36" ht="32.25"/>
    <row r="37" ht="32.25"/>
    <row r="38" ht="32.25"/>
    <row r="39" ht="32.25"/>
    <row r="40" ht="32.25"/>
    <row r="41" ht="32.25"/>
    <row r="42" ht="32.25"/>
    <row r="43" ht="32.25"/>
    <row r="44" ht="32.25"/>
    <row r="45" ht="32.25"/>
    <row r="46" ht="32.25"/>
    <row r="47" ht="32.25"/>
    <row r="48" ht="32.25"/>
    <row r="49" ht="32.25"/>
    <row r="50" ht="32.25"/>
    <row r="51" ht="32.25"/>
    <row r="52" ht="32.25"/>
    <row r="53" ht="32.25"/>
    <row r="54" ht="32.25"/>
    <row r="55" ht="32.25"/>
    <row r="56" ht="32.25"/>
    <row r="57" ht="32.25"/>
    <row r="58" ht="32.25"/>
    <row r="59" ht="32.25"/>
    <row r="60" ht="32.25"/>
    <row r="61" ht="32.25"/>
    <row r="62" ht="32.25"/>
    <row r="63" ht="32.25"/>
    <row r="64" ht="32.25"/>
    <row r="65" ht="32.25"/>
    <row r="66" ht="32.25"/>
    <row r="67" ht="32.25"/>
    <row r="68" ht="32.25"/>
    <row r="69" ht="32.25"/>
    <row r="70" ht="32.25"/>
    <row r="71" ht="32.25"/>
    <row r="72" ht="32.25"/>
    <row r="73" ht="32.25"/>
    <row r="74" ht="32.25"/>
    <row r="75" ht="32.25"/>
    <row r="76" ht="32.25"/>
    <row r="77" ht="32.25"/>
    <row r="78" ht="32.25"/>
    <row r="79" ht="32.25"/>
    <row r="80" ht="32.25"/>
    <row r="81" ht="32.25"/>
    <row r="82" ht="32.25"/>
    <row r="83" ht="32.25"/>
    <row r="84" ht="32.25"/>
    <row r="85" ht="32.25"/>
    <row r="86" ht="32.25"/>
    <row r="87" ht="32.25"/>
    <row r="88" ht="32.25"/>
    <row r="89" ht="32.25"/>
    <row r="90" ht="32.25"/>
    <row r="91" ht="32.25"/>
    <row r="92" ht="32.25"/>
    <row r="93" ht="32.25"/>
    <row r="94" ht="32.25"/>
    <row r="95" ht="32.25"/>
    <row r="96" ht="32.25"/>
    <row r="97" ht="32.25"/>
    <row r="98" ht="32.25"/>
    <row r="99" ht="32.25"/>
    <row r="100" ht="32.25"/>
    <row r="101" ht="32.25"/>
    <row r="102" ht="32.25"/>
    <row r="103" ht="32.25"/>
    <row r="104" ht="32.25"/>
    <row r="105" ht="32.25"/>
    <row r="106" ht="32.25"/>
    <row r="107" ht="32.25"/>
    <row r="108" ht="32.25"/>
    <row r="109" ht="32.25"/>
    <row r="110" ht="32.25"/>
    <row r="111" ht="32.25"/>
    <row r="112" ht="32.25"/>
    <row r="113" ht="32.25"/>
    <row r="114" ht="32.25"/>
    <row r="115" ht="32.25"/>
    <row r="116" ht="32.25"/>
    <row r="117" ht="32.25"/>
    <row r="118" ht="32.25"/>
    <row r="119" ht="32.25"/>
    <row r="120" ht="32.25"/>
    <row r="121" ht="32.25"/>
    <row r="122" ht="32.25"/>
    <row r="123" ht="32.25"/>
    <row r="124" ht="32.25"/>
    <row r="125" ht="32.25"/>
    <row r="126" ht="32.25"/>
    <row r="127" ht="32.25"/>
    <row r="128" ht="32.25"/>
    <row r="129" ht="32.25"/>
    <row r="130" ht="32.25"/>
    <row r="131" ht="32.25"/>
    <row r="132" ht="32.25"/>
    <row r="133" ht="32.25"/>
    <row r="134" ht="32.25"/>
    <row r="135" ht="32.25"/>
    <row r="136" ht="32.25"/>
    <row r="137" ht="32.25"/>
    <row r="138" ht="32.25"/>
    <row r="139" ht="32.25"/>
    <row r="140" ht="32.25"/>
    <row r="141" ht="32.25"/>
    <row r="142" ht="32.25"/>
    <row r="143" ht="32.25"/>
    <row r="144" ht="32.25"/>
    <row r="145" ht="32.25"/>
    <row r="146" ht="32.25"/>
    <row r="147" ht="32.25" customHeight="1"/>
    <row r="148" ht="32.25" customHeight="1"/>
    <row r="149" ht="32.25" customHeight="1"/>
    <row r="150" ht="32.25" customHeight="1"/>
    <row r="151" ht="32.25" customHeight="1"/>
    <row r="152" ht="32.25" customHeight="1"/>
    <row r="153" ht="32.25" customHeight="1"/>
    <row r="154" ht="32.25" customHeight="1"/>
    <row r="155" ht="32.25" customHeight="1"/>
    <row r="156" ht="32.25" customHeight="1"/>
    <row r="157" ht="32.25" customHeight="1"/>
    <row r="158" ht="32.25" customHeight="1"/>
    <row r="159" ht="32.25" customHeight="1"/>
    <row r="160" ht="32.25" customHeight="1"/>
    <row r="161" ht="32.25" customHeight="1"/>
    <row r="162" ht="32.25" customHeight="1"/>
    <row r="163" ht="32.25" customHeight="1"/>
    <row r="164" ht="32.25" customHeight="1"/>
    <row r="165" ht="32.25" customHeight="1"/>
    <row r="166" ht="32.25" customHeight="1"/>
    <row r="167" ht="32.25" customHeight="1"/>
    <row r="168" ht="32.25" customHeight="1"/>
    <row r="169" ht="32.25" customHeight="1"/>
    <row r="170" ht="32.25" customHeight="1"/>
    <row r="171" ht="32.25" customHeight="1"/>
    <row r="172" ht="32.25" customHeight="1"/>
    <row r="173" ht="32.25" customHeight="1"/>
    <row r="174" ht="32.25" customHeight="1"/>
    <row r="175" ht="32.25" customHeight="1"/>
    <row r="176" ht="32.25" customHeight="1"/>
    <row r="177" ht="32.25" customHeight="1"/>
    <row r="178" ht="32.25" customHeight="1"/>
    <row r="179" ht="32.25" customHeight="1"/>
    <row r="180" ht="32.25" customHeight="1"/>
    <row r="181" ht="32.25" customHeight="1"/>
    <row r="182" ht="32.25" customHeight="1"/>
    <row r="183" ht="32.25" customHeight="1"/>
    <row r="184" ht="32.25" customHeight="1"/>
    <row r="185" ht="32.25" customHeight="1"/>
    <row r="186" ht="32.25" customHeight="1"/>
    <row r="187" ht="32.25" customHeight="1"/>
    <row r="188" ht="32.25" customHeight="1"/>
    <row r="189" ht="32.25" customHeight="1"/>
    <row r="190" ht="32.25" customHeight="1"/>
    <row r="191" ht="32.25" customHeight="1"/>
    <row r="192" ht="32.25" customHeight="1"/>
    <row r="193" ht="32.25" customHeight="1"/>
    <row r="194" ht="32.25" customHeight="1"/>
    <row r="195" ht="32.25" customHeight="1"/>
    <row r="196" ht="32.25" customHeight="1"/>
    <row r="197" ht="32.25" customHeight="1"/>
    <row r="198" ht="32.25" customHeight="1"/>
    <row r="199" ht="32.25" customHeight="1"/>
    <row r="200" ht="32.25" customHeight="1"/>
    <row r="201" ht="32.25" customHeight="1"/>
    <row r="202" ht="32.25" customHeight="1"/>
    <row r="203" ht="32.25" customHeight="1"/>
    <row r="204" ht="32.25" customHeight="1"/>
    <row r="205" ht="32.25" customHeight="1"/>
    <row r="206" ht="32.25" customHeight="1"/>
    <row r="207" ht="32.25" customHeight="1"/>
    <row r="208" ht="32.25" customHeight="1"/>
    <row r="209" ht="32.25" customHeight="1"/>
    <row r="210" ht="32.25" customHeight="1"/>
    <row r="211" ht="32.25" customHeight="1"/>
    <row r="212" ht="32.25" customHeight="1"/>
    <row r="213" ht="32.25" customHeight="1"/>
    <row r="214" ht="32.25" customHeight="1"/>
    <row r="215" ht="32.25" customHeight="1"/>
    <row r="216" ht="32.25" customHeight="1"/>
    <row r="217" ht="32.25" customHeight="1"/>
    <row r="218" ht="32.25" customHeight="1"/>
    <row r="219" ht="32.25" customHeight="1"/>
    <row r="220" ht="32.25" customHeight="1"/>
    <row r="221" ht="32.25" customHeight="1"/>
    <row r="222" ht="32.25" customHeight="1"/>
    <row r="223" ht="32.25" customHeight="1"/>
    <row r="224" ht="32.25" customHeight="1"/>
    <row r="225" ht="32.25" customHeight="1"/>
    <row r="226" ht="32.25" customHeight="1"/>
    <row r="227" ht="32.25" customHeight="1"/>
    <row r="228" ht="32.25" customHeight="1"/>
    <row r="229" ht="32.25" customHeight="1"/>
    <row r="230" ht="32.25" customHeight="1"/>
    <row r="231" ht="32.25" customHeight="1"/>
    <row r="232" ht="32.25" customHeight="1"/>
    <row r="233" ht="32.25" customHeight="1"/>
    <row r="234" ht="32.25" customHeight="1"/>
    <row r="235" ht="32.25" customHeight="1"/>
    <row r="236" ht="32.25" customHeight="1"/>
    <row r="237" ht="32.25" customHeight="1"/>
    <row r="238" ht="32.25" customHeight="1"/>
    <row r="239" ht="32.25" customHeight="1"/>
    <row r="240" ht="32.25" customHeight="1"/>
    <row r="241" ht="32.25" customHeight="1"/>
    <row r="242" ht="32.25" customHeight="1"/>
    <row r="243" ht="32.25" customHeight="1"/>
    <row r="244" ht="32.25" customHeight="1"/>
    <row r="245" ht="32.25" customHeight="1"/>
    <row r="246" ht="32.25" customHeight="1"/>
    <row r="247" ht="32.25" customHeight="1"/>
    <row r="248" ht="32.25" customHeight="1"/>
    <row r="249" ht="32.25" customHeight="1"/>
    <row r="250" ht="32.25" customHeight="1"/>
    <row r="251" ht="32.25" customHeight="1"/>
    <row r="252" ht="32.25" customHeight="1"/>
    <row r="253" ht="32.25" customHeight="1"/>
    <row r="254" ht="32.25" customHeight="1"/>
    <row r="255" ht="32.25" customHeight="1"/>
    <row r="256" ht="32.25" customHeight="1"/>
    <row r="257" ht="32.25" customHeight="1"/>
    <row r="258" ht="32.25" customHeight="1"/>
    <row r="259" ht="32.25" customHeight="1"/>
    <row r="260" ht="32.25" customHeight="1"/>
    <row r="261" ht="32.25" customHeight="1"/>
    <row r="262" ht="32.25" customHeight="1"/>
    <row r="263" ht="32.25" customHeight="1"/>
    <row r="264" ht="32.25" customHeight="1"/>
    <row r="265" ht="32.25" customHeight="1"/>
    <row r="266" ht="32.25" customHeight="1"/>
    <row r="267" ht="32.25" customHeight="1"/>
    <row r="268" ht="32.25" customHeight="1"/>
    <row r="269" ht="32.25" customHeight="1"/>
    <row r="270" ht="32.25" customHeight="1"/>
    <row r="271" ht="32.25" customHeight="1"/>
    <row r="272" ht="32.25" customHeight="1"/>
    <row r="273" ht="32.25" customHeight="1"/>
    <row r="274" ht="32.25" customHeight="1"/>
    <row r="275" ht="32.25" customHeight="1"/>
    <row r="276" ht="32.25" customHeight="1"/>
    <row r="277" ht="32.25" customHeight="1"/>
    <row r="278" ht="32.25" customHeight="1"/>
    <row r="279" ht="32.25" customHeight="1"/>
    <row r="280" ht="32.25" customHeight="1"/>
    <row r="281" ht="32.25" customHeight="1"/>
    <row r="282" ht="32.25" customHeight="1"/>
    <row r="283" ht="32.25" customHeight="1"/>
    <row r="284" ht="32.25" customHeight="1"/>
    <row r="285" ht="32.25" customHeight="1"/>
    <row r="286" ht="32.25" customHeight="1"/>
    <row r="287" ht="32.25" customHeight="1"/>
    <row r="288" ht="32.25" customHeight="1"/>
    <row r="289" ht="32.25" customHeight="1"/>
    <row r="290" ht="32.25" customHeight="1"/>
    <row r="291" ht="32.25" customHeight="1"/>
    <row r="292" ht="32.25" customHeight="1"/>
    <row r="293" ht="32.25" customHeight="1"/>
    <row r="294" ht="32.25" customHeight="1"/>
    <row r="295" ht="32.25" customHeight="1"/>
    <row r="296" ht="32.25" customHeight="1"/>
    <row r="297" ht="32.25" customHeight="1"/>
    <row r="298" ht="32.25" customHeight="1"/>
    <row r="299" ht="32.25" customHeight="1"/>
    <row r="300" ht="32.25" customHeight="1"/>
    <row r="301" ht="32.25" customHeight="1"/>
    <row r="302" ht="32.25" customHeight="1"/>
    <row r="303" ht="32.25" customHeight="1"/>
    <row r="304" ht="32.25" customHeight="1"/>
    <row r="305" ht="32.25" customHeight="1"/>
    <row r="306" ht="32.25" customHeight="1"/>
    <row r="307" ht="32.25" customHeight="1"/>
    <row r="308" ht="32.25" customHeight="1"/>
    <row r="309" ht="32.25" customHeight="1"/>
    <row r="310" ht="32.25" customHeight="1"/>
    <row r="311" ht="32.25" customHeight="1"/>
    <row r="312" ht="32.25" customHeight="1"/>
    <row r="313" ht="32.25" customHeight="1"/>
  </sheetData>
  <mergeCells count="2">
    <mergeCell ref="A24:D24"/>
    <mergeCell ref="A23:E23"/>
  </mergeCells>
  <printOptions horizontalCentered="1"/>
  <pageMargins left="0.19685039370078741" right="0.19685039370078741" top="0.39370078740157483" bottom="0.39370078740157483" header="0.27559055118110237" footer="0.31496062992125984"/>
  <pageSetup paperSize="9" fitToHeight="2" orientation="landscape" r:id="rId1"/>
  <headerFooter alignWithMargins="0">
    <oddFooter>&amp;C&amp;P ΑΠΟ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O1048576"/>
  <sheetViews>
    <sheetView showGridLines="0" zoomScaleNormal="100" zoomScaleSheetLayoutView="100" workbookViewId="0">
      <pane ySplit="5" topLeftCell="A6" activePane="bottomLeft" state="frozen"/>
      <selection activeCell="L33" sqref="L33"/>
      <selection pane="bottomLeft" sqref="A1:C1"/>
    </sheetView>
  </sheetViews>
  <sheetFormatPr defaultColWidth="10.875" defaultRowHeight="15" zeroHeight="1"/>
  <cols>
    <col min="1" max="1" width="23" style="24" customWidth="1"/>
    <col min="2" max="2" width="11" style="24" customWidth="1"/>
    <col min="3" max="3" width="19.125" style="24" customWidth="1"/>
    <col min="4" max="4" width="11.5" style="24" customWidth="1"/>
    <col min="5" max="5" width="11.25" style="24" customWidth="1"/>
    <col min="6" max="10" width="15.625" style="24" customWidth="1"/>
    <col min="11" max="16384" width="10.875" style="24"/>
  </cols>
  <sheetData>
    <row r="1" spans="1:15" s="28" customFormat="1" ht="54.75" customHeight="1">
      <c r="A1" s="262" t="s">
        <v>249</v>
      </c>
      <c r="B1" s="263"/>
      <c r="C1" s="263"/>
      <c r="D1" s="199"/>
      <c r="E1" s="197"/>
      <c r="F1" s="197"/>
      <c r="G1" s="197"/>
      <c r="H1" s="197"/>
      <c r="I1" s="197"/>
      <c r="J1" s="198"/>
    </row>
    <row r="2" spans="1:15" ht="21" customHeight="1">
      <c r="A2" s="31"/>
      <c r="B2" s="31"/>
      <c r="C2" s="31"/>
      <c r="D2" s="31"/>
      <c r="E2" s="31"/>
      <c r="F2" s="31"/>
      <c r="G2" s="137"/>
      <c r="H2" s="137"/>
    </row>
    <row r="3" spans="1:15" s="26" customFormat="1" ht="39.75" customHeight="1">
      <c r="A3" s="25"/>
      <c r="B3" s="25"/>
      <c r="C3" s="25"/>
      <c r="D3" s="25"/>
      <c r="E3" s="32"/>
      <c r="F3" s="85" t="s">
        <v>211</v>
      </c>
      <c r="G3" s="85" t="s">
        <v>212</v>
      </c>
      <c r="H3" s="85"/>
      <c r="I3" s="85" t="s">
        <v>213</v>
      </c>
      <c r="J3" s="85"/>
    </row>
    <row r="4" spans="1:15" s="27" customFormat="1" ht="18.75" customHeight="1">
      <c r="A4" s="266" t="s">
        <v>47</v>
      </c>
      <c r="B4" s="264" t="s">
        <v>19</v>
      </c>
      <c r="C4" s="264" t="s">
        <v>17</v>
      </c>
      <c r="D4" s="264" t="s">
        <v>33</v>
      </c>
      <c r="E4" s="264" t="s">
        <v>34</v>
      </c>
      <c r="F4" s="34" t="s">
        <v>142</v>
      </c>
      <c r="G4" s="34" t="s">
        <v>144</v>
      </c>
      <c r="H4" s="34" t="s">
        <v>248</v>
      </c>
      <c r="I4" s="34" t="s">
        <v>143</v>
      </c>
      <c r="J4" s="34" t="s">
        <v>248</v>
      </c>
    </row>
    <row r="5" spans="1:15" s="28" customFormat="1" ht="96" customHeight="1">
      <c r="A5" s="267"/>
      <c r="B5" s="265"/>
      <c r="C5" s="265"/>
      <c r="D5" s="265"/>
      <c r="E5" s="265"/>
      <c r="F5" s="35" t="s">
        <v>145</v>
      </c>
      <c r="G5" s="35" t="s">
        <v>147</v>
      </c>
      <c r="H5" s="35" t="s">
        <v>250</v>
      </c>
      <c r="I5" s="35" t="s">
        <v>146</v>
      </c>
      <c r="J5" s="35" t="s">
        <v>250</v>
      </c>
    </row>
    <row r="6" spans="1:15" s="29" customFormat="1" ht="24" customHeight="1">
      <c r="A6" s="38" t="s">
        <v>130</v>
      </c>
      <c r="B6" s="38" t="s">
        <v>131</v>
      </c>
      <c r="C6" s="38" t="s">
        <v>141</v>
      </c>
      <c r="D6" s="96">
        <v>0</v>
      </c>
      <c r="E6" s="96">
        <f t="shared" ref="E6" si="0">D6/(124%+4%)</f>
        <v>0</v>
      </c>
      <c r="F6" s="33" t="s">
        <v>18</v>
      </c>
      <c r="G6" s="33" t="s">
        <v>18</v>
      </c>
      <c r="H6" s="33" t="s">
        <v>18</v>
      </c>
      <c r="I6" s="33" t="s">
        <v>18</v>
      </c>
      <c r="J6" s="33" t="s">
        <v>18</v>
      </c>
    </row>
    <row r="7" spans="1:15" s="29" customFormat="1" ht="24" customHeight="1">
      <c r="A7" s="38" t="s">
        <v>129</v>
      </c>
      <c r="B7" s="38" t="s">
        <v>128</v>
      </c>
      <c r="C7" s="38" t="s">
        <v>68</v>
      </c>
      <c r="D7" s="96">
        <v>180</v>
      </c>
      <c r="E7" s="96">
        <f>D7/(124%+4%)</f>
        <v>140.625</v>
      </c>
      <c r="F7" s="33" t="s">
        <v>18</v>
      </c>
      <c r="G7" s="33" t="s">
        <v>18</v>
      </c>
      <c r="H7" s="33" t="s">
        <v>18</v>
      </c>
      <c r="I7" s="33" t="s">
        <v>18</v>
      </c>
      <c r="J7" s="33" t="s">
        <v>18</v>
      </c>
    </row>
    <row r="8" spans="1:15" s="29" customFormat="1" ht="24" customHeight="1">
      <c r="A8" s="38" t="s">
        <v>132</v>
      </c>
      <c r="B8" s="38" t="s">
        <v>140</v>
      </c>
      <c r="C8" s="38" t="s">
        <v>16</v>
      </c>
      <c r="D8" s="96">
        <v>480</v>
      </c>
      <c r="E8" s="96">
        <f t="shared" ref="E8:E13" si="1">D8/(124%+4%)</f>
        <v>375</v>
      </c>
      <c r="F8" s="33" t="s">
        <v>18</v>
      </c>
      <c r="G8" s="33" t="s">
        <v>18</v>
      </c>
      <c r="H8" s="33" t="s">
        <v>18</v>
      </c>
      <c r="I8" s="33" t="s">
        <v>18</v>
      </c>
      <c r="J8" s="33" t="s">
        <v>18</v>
      </c>
    </row>
    <row r="9" spans="1:15" s="29" customFormat="1" ht="24" customHeight="1">
      <c r="A9" s="136" t="s">
        <v>133</v>
      </c>
      <c r="B9" s="38" t="s">
        <v>139</v>
      </c>
      <c r="C9" s="38" t="s">
        <v>16</v>
      </c>
      <c r="D9" s="96">
        <v>480</v>
      </c>
      <c r="E9" s="96">
        <f t="shared" si="1"/>
        <v>375</v>
      </c>
      <c r="F9" s="33" t="s">
        <v>18</v>
      </c>
      <c r="G9" s="33" t="s">
        <v>18</v>
      </c>
      <c r="H9" s="33" t="s">
        <v>18</v>
      </c>
      <c r="I9" s="33" t="s">
        <v>18</v>
      </c>
      <c r="J9" s="33" t="s">
        <v>18</v>
      </c>
    </row>
    <row r="10" spans="1:15" s="29" customFormat="1" ht="24" customHeight="1">
      <c r="A10" s="38" t="s">
        <v>134</v>
      </c>
      <c r="B10" s="38" t="s">
        <v>67</v>
      </c>
      <c r="C10" s="38" t="s">
        <v>16</v>
      </c>
      <c r="D10" s="96">
        <v>480</v>
      </c>
      <c r="E10" s="96">
        <f t="shared" si="1"/>
        <v>375</v>
      </c>
      <c r="F10" s="33" t="s">
        <v>18</v>
      </c>
      <c r="G10" s="33" t="s">
        <v>18</v>
      </c>
      <c r="H10" s="33" t="s">
        <v>18</v>
      </c>
      <c r="I10" s="33" t="s">
        <v>18</v>
      </c>
      <c r="J10" s="33" t="s">
        <v>18</v>
      </c>
    </row>
    <row r="11" spans="1:15" s="29" customFormat="1" ht="24" customHeight="1">
      <c r="A11" s="38" t="s">
        <v>135</v>
      </c>
      <c r="B11" s="38" t="s">
        <v>74</v>
      </c>
      <c r="C11" s="38" t="s">
        <v>16</v>
      </c>
      <c r="D11" s="96">
        <v>480</v>
      </c>
      <c r="E11" s="96">
        <f t="shared" si="1"/>
        <v>375</v>
      </c>
      <c r="F11" s="33" t="s">
        <v>18</v>
      </c>
      <c r="G11" s="33" t="s">
        <v>18</v>
      </c>
      <c r="H11" s="33" t="s">
        <v>18</v>
      </c>
      <c r="I11" s="33" t="s">
        <v>18</v>
      </c>
      <c r="J11" s="33" t="s">
        <v>18</v>
      </c>
    </row>
    <row r="12" spans="1:15" s="29" customFormat="1" ht="24" customHeight="1">
      <c r="A12" s="136" t="s">
        <v>136</v>
      </c>
      <c r="B12" s="38" t="s">
        <v>138</v>
      </c>
      <c r="C12" s="38" t="s">
        <v>16</v>
      </c>
      <c r="D12" s="96">
        <v>480</v>
      </c>
      <c r="E12" s="96">
        <f t="shared" si="1"/>
        <v>375</v>
      </c>
      <c r="F12" s="33" t="s">
        <v>18</v>
      </c>
      <c r="G12" s="33" t="s">
        <v>18</v>
      </c>
      <c r="H12" s="33" t="s">
        <v>18</v>
      </c>
      <c r="I12" s="33" t="s">
        <v>18</v>
      </c>
      <c r="J12" s="33" t="s">
        <v>18</v>
      </c>
    </row>
    <row r="13" spans="1:15" s="29" customFormat="1" ht="24" customHeight="1">
      <c r="A13" s="38" t="s">
        <v>137</v>
      </c>
      <c r="B13" s="38" t="s">
        <v>90</v>
      </c>
      <c r="C13" s="38" t="s">
        <v>16</v>
      </c>
      <c r="D13" s="96">
        <v>480</v>
      </c>
      <c r="E13" s="96">
        <f t="shared" si="1"/>
        <v>375</v>
      </c>
      <c r="F13" s="33" t="s">
        <v>18</v>
      </c>
      <c r="G13" s="33" t="s">
        <v>18</v>
      </c>
      <c r="H13" s="33" t="s">
        <v>18</v>
      </c>
      <c r="I13" s="33" t="s">
        <v>18</v>
      </c>
      <c r="J13" s="33" t="s">
        <v>18</v>
      </c>
    </row>
    <row r="14" spans="1:15">
      <c r="A14" s="30"/>
      <c r="L14" s="29"/>
      <c r="M14" s="29"/>
      <c r="N14" s="29"/>
      <c r="O14" s="29"/>
    </row>
    <row r="15" spans="1:15" ht="195" customHeight="1">
      <c r="A15" s="259" t="str">
        <f>'Ζάντες &amp; Ελαστικά CORSA'!A23:E23</f>
        <v>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v>
      </c>
      <c r="B15" s="260"/>
      <c r="C15" s="260"/>
      <c r="D15" s="260"/>
      <c r="E15" s="260"/>
      <c r="F15" s="260"/>
      <c r="G15" s="260"/>
      <c r="H15" s="260"/>
      <c r="I15" s="261"/>
      <c r="J15" s="261"/>
    </row>
    <row r="16" spans="1:15"/>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hidden="1"/>
    <row r="1046410" hidden="1"/>
    <row r="1046411"/>
    <row r="1046412" hidden="1"/>
    <row r="1046413" hidden="1"/>
    <row r="1046414" hidden="1"/>
    <row r="1046415" hidden="1"/>
    <row r="1046416" hidden="1"/>
    <row r="1046417" hidden="1"/>
    <row r="1046418" hidden="1"/>
    <row r="1046419" hidden="1"/>
    <row r="1046420" hidden="1"/>
    <row r="1046421" hidden="1"/>
    <row r="1046422" hidden="1"/>
    <row r="1046423"/>
    <row r="1046424" hidden="1"/>
    <row r="1046425" hidden="1"/>
    <row r="1046426" hidden="1"/>
    <row r="1046427" hidden="1"/>
    <row r="1046428" hidden="1"/>
    <row r="1046429" hidden="1"/>
    <row r="1046430" hidden="1"/>
    <row r="1046431" hidden="1"/>
    <row r="1046432" hidden="1"/>
    <row r="1046433" hidden="1"/>
    <row r="1046434" hidden="1"/>
    <row r="1046435" hidden="1"/>
    <row r="1046436" hidden="1"/>
    <row r="1046437" hidden="1"/>
    <row r="1046438" hidden="1"/>
    <row r="1046439"/>
    <row r="1046440" hidden="1"/>
    <row r="1046441" hidden="1"/>
    <row r="1046442" hidden="1"/>
    <row r="1046443" hidden="1"/>
    <row r="1046444" hidden="1"/>
    <row r="1046445" hidden="1"/>
    <row r="1046446" hidden="1"/>
    <row r="1046447" hidden="1"/>
    <row r="1046448" hidden="1"/>
    <row r="1046449" hidden="1"/>
    <row r="1046450" hidden="1"/>
    <row r="1046451" hidden="1"/>
    <row r="1046452" hidden="1"/>
    <row r="1046453" hidden="1"/>
    <row r="1046454" hidden="1"/>
    <row r="1046455"/>
    <row r="1046456" hidden="1"/>
    <row r="1046457" hidden="1"/>
    <row r="1046458" hidden="1"/>
    <row r="1046459"/>
    <row r="1046460"/>
    <row r="1046461"/>
    <row r="1046462"/>
    <row r="1046463" hidden="1"/>
    <row r="1046464" hidden="1"/>
    <row r="1046465" hidden="1"/>
    <row r="1046466" hidden="1"/>
    <row r="1046467" hidden="1"/>
    <row r="1046468" hidden="1"/>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ortState ref="A11:P20">
    <sortCondition ref="D11:D20"/>
  </sortState>
  <mergeCells count="7">
    <mergeCell ref="A15:J15"/>
    <mergeCell ref="A1:C1"/>
    <mergeCell ref="E4:E5"/>
    <mergeCell ref="A4:A5"/>
    <mergeCell ref="B4:B5"/>
    <mergeCell ref="C4:C5"/>
    <mergeCell ref="D4:D5"/>
  </mergeCells>
  <printOptions horizontalCentered="1"/>
  <pageMargins left="0.11811023622047245" right="0.11811023622047245" top="0.35433070866141736" bottom="0.35433070866141736" header="0.31496062992125984" footer="0.31496062992125984"/>
  <pageSetup paperSize="9" scale="88" orientation="landscape" r:id="rId1"/>
  <headerFooter alignWithMargins="0"/>
  <rowBreaks count="1" manualBreakCount="1">
    <brk id="13" max="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AX271"/>
  <sheetViews>
    <sheetView showGridLines="0" zoomScaleNormal="100" zoomScaleSheetLayoutView="53" workbookViewId="0">
      <selection activeCell="A53" sqref="A53"/>
    </sheetView>
  </sheetViews>
  <sheetFormatPr defaultColWidth="9" defaultRowHeight="0" customHeight="1" zeroHeight="1"/>
  <cols>
    <col min="1" max="1" width="49.125" style="19" customWidth="1"/>
    <col min="2" max="2" width="13.25" style="19" customWidth="1"/>
    <col min="3" max="9" width="15.625" style="19" customWidth="1"/>
    <col min="10" max="12" width="9.25" style="19" customWidth="1"/>
    <col min="13" max="16384" width="9" style="19"/>
  </cols>
  <sheetData>
    <row r="1" spans="1:9" ht="54" customHeight="1">
      <c r="A1" s="125" t="s">
        <v>107</v>
      </c>
      <c r="B1" s="126"/>
      <c r="C1" s="126"/>
      <c r="D1" s="126"/>
      <c r="E1" s="209"/>
      <c r="F1" s="209"/>
      <c r="G1" s="209"/>
      <c r="H1" s="126"/>
      <c r="I1" s="130"/>
    </row>
    <row r="2" spans="1:9" ht="36" customHeight="1">
      <c r="A2" s="23"/>
      <c r="B2" s="23"/>
      <c r="C2" s="23"/>
      <c r="D2" s="23"/>
      <c r="E2" s="23"/>
      <c r="F2" s="23"/>
      <c r="G2" s="23"/>
    </row>
    <row r="3" spans="1:9" ht="12.75">
      <c r="A3" s="20"/>
      <c r="B3" s="20"/>
      <c r="C3" s="20"/>
      <c r="D3" s="20"/>
      <c r="E3" s="20"/>
      <c r="F3" s="20"/>
      <c r="G3" s="20"/>
    </row>
    <row r="4" spans="1:9" ht="12.75">
      <c r="A4" s="20"/>
      <c r="B4" s="20"/>
      <c r="C4" s="20"/>
      <c r="D4" s="20"/>
      <c r="E4" s="20"/>
      <c r="F4" s="20"/>
      <c r="G4" s="20"/>
    </row>
    <row r="5" spans="1:9" ht="12.75">
      <c r="A5" s="20"/>
      <c r="B5" s="20"/>
      <c r="C5" s="20"/>
      <c r="D5" s="20"/>
      <c r="E5" s="20"/>
      <c r="F5" s="20"/>
      <c r="G5" s="20"/>
    </row>
    <row r="6" spans="1:9" ht="12.75">
      <c r="A6" s="20"/>
      <c r="B6" s="20"/>
      <c r="C6" s="20"/>
      <c r="D6" s="20"/>
      <c r="E6" s="20"/>
      <c r="F6" s="20"/>
      <c r="G6" s="20"/>
    </row>
    <row r="7" spans="1:9" ht="12.75">
      <c r="A7" s="20"/>
      <c r="B7" s="20"/>
      <c r="C7" s="20"/>
      <c r="D7" s="20"/>
      <c r="E7" s="20"/>
      <c r="F7" s="20"/>
      <c r="G7" s="20"/>
    </row>
    <row r="8" spans="1:9" ht="12.75">
      <c r="A8" s="20"/>
      <c r="B8" s="20"/>
      <c r="C8" s="20"/>
      <c r="D8" s="20"/>
      <c r="E8" s="20"/>
      <c r="F8" s="20"/>
      <c r="G8" s="20"/>
    </row>
    <row r="9" spans="1:9" ht="12.75">
      <c r="A9" s="20"/>
      <c r="B9" s="20"/>
      <c r="C9" s="20"/>
      <c r="D9" s="20"/>
      <c r="E9" s="20"/>
      <c r="F9" s="20"/>
      <c r="G9" s="20"/>
    </row>
    <row r="10" spans="1:9" ht="12.75">
      <c r="A10" s="20"/>
      <c r="B10" s="20"/>
      <c r="C10" s="20"/>
      <c r="D10" s="20"/>
      <c r="E10" s="20"/>
      <c r="F10" s="20"/>
      <c r="G10" s="20"/>
    </row>
    <row r="11" spans="1:9" ht="12.75">
      <c r="A11" s="20"/>
      <c r="B11" s="20"/>
      <c r="C11" s="20"/>
      <c r="D11" s="20"/>
      <c r="E11" s="20"/>
      <c r="F11" s="20"/>
      <c r="G11" s="20"/>
    </row>
    <row r="12" spans="1:9" ht="12.75">
      <c r="A12" s="20"/>
      <c r="B12" s="20"/>
      <c r="C12" s="20"/>
      <c r="D12" s="20"/>
      <c r="E12" s="20"/>
      <c r="F12" s="20"/>
      <c r="G12" s="20"/>
    </row>
    <row r="13" spans="1:9" ht="12.75">
      <c r="A13" s="20"/>
      <c r="B13" s="20"/>
      <c r="C13" s="20"/>
      <c r="D13" s="20"/>
      <c r="E13" s="20"/>
      <c r="F13" s="20"/>
      <c r="G13" s="20"/>
    </row>
    <row r="14" spans="1:9" ht="12.75">
      <c r="A14" s="20"/>
      <c r="B14" s="20"/>
      <c r="C14" s="20"/>
      <c r="D14" s="20"/>
      <c r="E14" s="20"/>
      <c r="F14" s="20"/>
      <c r="G14" s="20"/>
    </row>
    <row r="15" spans="1:9" ht="12.75">
      <c r="A15" s="20"/>
      <c r="B15" s="20"/>
      <c r="C15" s="20"/>
      <c r="D15" s="20"/>
      <c r="E15" s="20"/>
      <c r="F15" s="20"/>
      <c r="G15" s="20"/>
    </row>
    <row r="16" spans="1:9" ht="20.25" customHeight="1">
      <c r="A16" s="80"/>
      <c r="B16" s="80"/>
      <c r="C16" s="80"/>
      <c r="D16" s="80"/>
      <c r="E16" s="80"/>
      <c r="F16" s="80"/>
      <c r="G16" s="80"/>
    </row>
    <row r="17" spans="1:7" s="21" customFormat="1" ht="15.75">
      <c r="A17" s="220" t="s">
        <v>35</v>
      </c>
      <c r="B17" s="127"/>
      <c r="C17" s="127"/>
      <c r="D17" s="128"/>
      <c r="E17" s="78"/>
    </row>
    <row r="18" spans="1:7" s="21" customFormat="1" ht="15.75">
      <c r="A18" s="109" t="s">
        <v>36</v>
      </c>
      <c r="B18" s="108"/>
      <c r="C18" s="108"/>
      <c r="D18" s="150"/>
      <c r="E18" s="145">
        <v>4060</v>
      </c>
      <c r="F18" s="37"/>
      <c r="G18" s="37"/>
    </row>
    <row r="19" spans="1:7" s="21" customFormat="1" ht="15.75">
      <c r="A19" s="109" t="s">
        <v>87</v>
      </c>
      <c r="B19" s="108"/>
      <c r="C19" s="108"/>
      <c r="D19" s="150"/>
      <c r="E19" s="145" t="s">
        <v>199</v>
      </c>
      <c r="F19" s="37"/>
      <c r="G19" s="37"/>
    </row>
    <row r="20" spans="1:7" s="21" customFormat="1" ht="15.75">
      <c r="A20" s="109" t="s">
        <v>200</v>
      </c>
      <c r="B20" s="108"/>
      <c r="C20" s="108"/>
      <c r="D20" s="150"/>
      <c r="E20" s="145">
        <v>1435</v>
      </c>
      <c r="F20" s="37"/>
      <c r="G20" s="37"/>
    </row>
    <row r="21" spans="1:7" s="21" customFormat="1" ht="15.75">
      <c r="A21" s="109" t="s">
        <v>37</v>
      </c>
      <c r="B21" s="108"/>
      <c r="C21" s="108"/>
      <c r="D21" s="150"/>
      <c r="E21" s="145">
        <v>2538</v>
      </c>
      <c r="F21" s="37"/>
      <c r="G21" s="37"/>
    </row>
    <row r="22" spans="1:7" s="21" customFormat="1" ht="15.75">
      <c r="A22" s="109" t="s">
        <v>38</v>
      </c>
      <c r="B22" s="108"/>
      <c r="C22" s="108"/>
      <c r="D22" s="150"/>
      <c r="E22" s="145">
        <v>1501</v>
      </c>
      <c r="F22" s="37"/>
      <c r="G22" s="37"/>
    </row>
    <row r="23" spans="1:7" s="21" customFormat="1" ht="15.75">
      <c r="A23" s="109" t="s">
        <v>39</v>
      </c>
      <c r="B23" s="108"/>
      <c r="C23" s="108"/>
      <c r="D23" s="150"/>
      <c r="E23" s="145">
        <v>1500</v>
      </c>
      <c r="F23" s="37"/>
      <c r="G23" s="37"/>
    </row>
    <row r="24" spans="1:7" s="21" customFormat="1" ht="15.75" customHeight="1">
      <c r="A24" s="275" t="s">
        <v>276</v>
      </c>
      <c r="B24" s="276"/>
      <c r="C24" s="129"/>
      <c r="D24" s="129"/>
      <c r="E24" s="78"/>
      <c r="F24" s="37"/>
      <c r="G24" s="37"/>
    </row>
    <row r="25" spans="1:7" s="21" customFormat="1" ht="15.75">
      <c r="A25" s="109" t="s">
        <v>356</v>
      </c>
      <c r="B25" s="210"/>
      <c r="C25" s="110"/>
      <c r="D25" s="110"/>
      <c r="E25" s="145">
        <v>309</v>
      </c>
      <c r="F25" s="37"/>
      <c r="G25" s="37"/>
    </row>
    <row r="26" spans="1:7" s="21" customFormat="1" ht="15.75">
      <c r="A26" s="94"/>
      <c r="B26" s="37"/>
      <c r="C26" s="37"/>
      <c r="D26" s="37"/>
      <c r="E26" s="37"/>
      <c r="F26" s="37"/>
      <c r="G26" s="37"/>
    </row>
    <row r="27" spans="1:7" ht="47.25">
      <c r="A27" s="277" t="s">
        <v>75</v>
      </c>
      <c r="B27" s="278"/>
      <c r="C27" s="91" t="s">
        <v>190</v>
      </c>
      <c r="D27" s="91" t="s">
        <v>191</v>
      </c>
      <c r="E27" s="91" t="s">
        <v>192</v>
      </c>
      <c r="F27" s="91" t="s">
        <v>193</v>
      </c>
      <c r="G27" s="91" t="s">
        <v>194</v>
      </c>
    </row>
    <row r="28" spans="1:7" ht="15.75">
      <c r="A28" s="273" t="s">
        <v>40</v>
      </c>
      <c r="B28" s="274"/>
      <c r="C28" s="149" t="s">
        <v>104</v>
      </c>
      <c r="D28" s="149" t="s">
        <v>104</v>
      </c>
      <c r="E28" s="149" t="s">
        <v>104</v>
      </c>
      <c r="F28" s="149" t="s">
        <v>104</v>
      </c>
      <c r="G28" s="149" t="s">
        <v>60</v>
      </c>
    </row>
    <row r="29" spans="1:7" ht="18.75">
      <c r="A29" s="273" t="s">
        <v>41</v>
      </c>
      <c r="B29" s="274"/>
      <c r="C29" s="145">
        <v>1199</v>
      </c>
      <c r="D29" s="145">
        <f>C29</f>
        <v>1199</v>
      </c>
      <c r="E29" s="145">
        <f>D29</f>
        <v>1199</v>
      </c>
      <c r="F29" s="145">
        <f>E29</f>
        <v>1199</v>
      </c>
      <c r="G29" s="145">
        <v>1499</v>
      </c>
    </row>
    <row r="30" spans="1:7" ht="15.75">
      <c r="A30" s="273" t="s">
        <v>46</v>
      </c>
      <c r="B30" s="274"/>
      <c r="C30" s="147" t="s">
        <v>175</v>
      </c>
      <c r="D30" s="147" t="s">
        <v>177</v>
      </c>
      <c r="E30" s="147" t="s">
        <v>177</v>
      </c>
      <c r="F30" s="147" t="s">
        <v>180</v>
      </c>
      <c r="G30" s="147" t="s">
        <v>76</v>
      </c>
    </row>
    <row r="31" spans="1:7" ht="15.75">
      <c r="A31" s="273" t="s">
        <v>42</v>
      </c>
      <c r="B31" s="274"/>
      <c r="C31" s="147" t="s">
        <v>176</v>
      </c>
      <c r="D31" s="147" t="s">
        <v>178</v>
      </c>
      <c r="E31" s="147" t="s">
        <v>178</v>
      </c>
      <c r="F31" s="147" t="s">
        <v>181</v>
      </c>
      <c r="G31" s="147" t="s">
        <v>179</v>
      </c>
    </row>
    <row r="32" spans="1:7" ht="15.75">
      <c r="A32" s="273" t="s">
        <v>43</v>
      </c>
      <c r="B32" s="274"/>
      <c r="C32" s="147" t="s">
        <v>103</v>
      </c>
      <c r="D32" s="147" t="s">
        <v>15</v>
      </c>
      <c r="E32" s="147" t="s">
        <v>59</v>
      </c>
      <c r="F32" s="147" t="s">
        <v>59</v>
      </c>
      <c r="G32" s="147" t="s">
        <v>15</v>
      </c>
    </row>
    <row r="33" spans="1:9" ht="15.75">
      <c r="A33" s="273" t="s">
        <v>44</v>
      </c>
      <c r="B33" s="274"/>
      <c r="C33" s="147" t="s">
        <v>62</v>
      </c>
      <c r="D33" s="147" t="s">
        <v>62</v>
      </c>
      <c r="E33" s="147" t="s">
        <v>62</v>
      </c>
      <c r="F33" s="147" t="s">
        <v>62</v>
      </c>
      <c r="G33" s="147" t="s">
        <v>62</v>
      </c>
    </row>
    <row r="34" spans="1:9" ht="15.75">
      <c r="A34" s="107" t="s">
        <v>77</v>
      </c>
      <c r="B34" s="108"/>
      <c r="C34" s="147">
        <v>174</v>
      </c>
      <c r="D34" s="147">
        <v>194</v>
      </c>
      <c r="E34" s="147">
        <v>192</v>
      </c>
      <c r="F34" s="147">
        <v>208</v>
      </c>
      <c r="G34" s="147">
        <v>188</v>
      </c>
    </row>
    <row r="35" spans="1:9" ht="15.75">
      <c r="A35" s="109" t="s">
        <v>78</v>
      </c>
      <c r="B35" s="108"/>
      <c r="C35" s="147">
        <v>13.2</v>
      </c>
      <c r="D35" s="147">
        <v>9.9</v>
      </c>
      <c r="E35" s="148">
        <v>10.8</v>
      </c>
      <c r="F35" s="147">
        <v>8.6999999999999993</v>
      </c>
      <c r="G35" s="147">
        <v>10.199999999999999</v>
      </c>
    </row>
    <row r="36" spans="1:9" ht="15.75">
      <c r="A36" s="107" t="s">
        <v>45</v>
      </c>
      <c r="B36" s="79"/>
      <c r="C36" s="145">
        <v>40</v>
      </c>
      <c r="D36" s="145">
        <v>44</v>
      </c>
      <c r="E36" s="145">
        <v>44</v>
      </c>
      <c r="F36" s="145">
        <v>44</v>
      </c>
      <c r="G36" s="145">
        <v>41</v>
      </c>
    </row>
    <row r="37" spans="1:9" ht="15.75">
      <c r="A37" s="107" t="s">
        <v>66</v>
      </c>
      <c r="B37" s="79"/>
      <c r="C37" s="146" t="s">
        <v>21</v>
      </c>
      <c r="D37" s="146" t="s">
        <v>21</v>
      </c>
      <c r="E37" s="146" t="s">
        <v>21</v>
      </c>
      <c r="F37" s="146" t="s">
        <v>21</v>
      </c>
      <c r="G37" s="145">
        <v>15</v>
      </c>
    </row>
    <row r="38" spans="1:9" ht="15.75">
      <c r="A38" s="291" t="s">
        <v>79</v>
      </c>
      <c r="B38" s="292"/>
      <c r="C38" s="293" t="s">
        <v>182</v>
      </c>
      <c r="D38" s="293" t="s">
        <v>184</v>
      </c>
      <c r="E38" s="293" t="s">
        <v>186</v>
      </c>
      <c r="F38" s="293" t="s">
        <v>188</v>
      </c>
      <c r="G38" s="293" t="s">
        <v>182</v>
      </c>
    </row>
    <row r="39" spans="1:9" ht="15.75">
      <c r="A39" s="294" t="s">
        <v>80</v>
      </c>
      <c r="B39" s="292"/>
      <c r="C39" s="293" t="s">
        <v>183</v>
      </c>
      <c r="D39" s="293" t="s">
        <v>185</v>
      </c>
      <c r="E39" s="293" t="s">
        <v>187</v>
      </c>
      <c r="F39" s="293" t="s">
        <v>189</v>
      </c>
      <c r="G39" s="293" t="s">
        <v>183</v>
      </c>
    </row>
    <row r="40" spans="1:9" ht="15.75">
      <c r="A40" s="109" t="s">
        <v>81</v>
      </c>
      <c r="B40" s="108"/>
      <c r="C40" s="145" t="s">
        <v>86</v>
      </c>
      <c r="D40" s="145" t="s">
        <v>85</v>
      </c>
      <c r="E40" s="145" t="s">
        <v>167</v>
      </c>
      <c r="F40" s="145" t="s">
        <v>172</v>
      </c>
      <c r="G40" s="145" t="s">
        <v>163</v>
      </c>
    </row>
    <row r="41" spans="1:9" ht="15.75">
      <c r="A41" s="109" t="s">
        <v>82</v>
      </c>
      <c r="B41" s="108"/>
      <c r="C41" s="145" t="s">
        <v>158</v>
      </c>
      <c r="D41" s="145" t="s">
        <v>158</v>
      </c>
      <c r="E41" s="145" t="s">
        <v>168</v>
      </c>
      <c r="F41" s="145" t="s">
        <v>173</v>
      </c>
      <c r="G41" s="145" t="s">
        <v>164</v>
      </c>
    </row>
    <row r="42" spans="1:9" ht="15.75">
      <c r="A42" s="109" t="s">
        <v>83</v>
      </c>
      <c r="B42" s="108"/>
      <c r="C42" s="145" t="s">
        <v>159</v>
      </c>
      <c r="D42" s="145" t="s">
        <v>161</v>
      </c>
      <c r="E42" s="145" t="s">
        <v>169</v>
      </c>
      <c r="F42" s="145" t="s">
        <v>174</v>
      </c>
      <c r="G42" s="145" t="s">
        <v>165</v>
      </c>
    </row>
    <row r="43" spans="1:9" ht="15.75">
      <c r="A43" s="107" t="s">
        <v>84</v>
      </c>
      <c r="B43" s="108"/>
      <c r="C43" s="145" t="s">
        <v>160</v>
      </c>
      <c r="D43" s="145" t="s">
        <v>162</v>
      </c>
      <c r="E43" s="145" t="s">
        <v>170</v>
      </c>
      <c r="F43" s="145" t="s">
        <v>171</v>
      </c>
      <c r="G43" s="145" t="s">
        <v>166</v>
      </c>
    </row>
    <row r="44" spans="1:9" s="21" customFormat="1" ht="15.75">
      <c r="A44" s="81"/>
      <c r="B44" s="82"/>
      <c r="C44" s="83"/>
      <c r="D44" s="83"/>
      <c r="E44" s="83"/>
      <c r="F44" s="83"/>
      <c r="G44" s="83"/>
    </row>
    <row r="45" spans="1:9" ht="45">
      <c r="A45" s="268"/>
      <c r="B45" s="201" t="s">
        <v>106</v>
      </c>
      <c r="C45" s="201"/>
      <c r="D45" s="270" t="s">
        <v>251</v>
      </c>
      <c r="E45" s="270"/>
      <c r="F45" s="270"/>
      <c r="G45" s="202" t="s">
        <v>252</v>
      </c>
      <c r="H45" s="203" t="s">
        <v>251</v>
      </c>
      <c r="I45" s="203" t="s">
        <v>253</v>
      </c>
    </row>
    <row r="46" spans="1:9" ht="47.25">
      <c r="A46" s="269"/>
      <c r="B46" s="147" t="s">
        <v>254</v>
      </c>
      <c r="C46" s="147" t="s">
        <v>255</v>
      </c>
      <c r="D46" s="147" t="s">
        <v>256</v>
      </c>
      <c r="E46" s="147" t="s">
        <v>257</v>
      </c>
      <c r="F46" s="147" t="s">
        <v>258</v>
      </c>
      <c r="G46" s="147" t="s">
        <v>259</v>
      </c>
      <c r="H46" s="285" t="s">
        <v>260</v>
      </c>
      <c r="I46" s="285"/>
    </row>
    <row r="47" spans="1:9" ht="15.75">
      <c r="A47" s="200" t="s">
        <v>263</v>
      </c>
      <c r="B47" s="204"/>
      <c r="C47" s="204"/>
      <c r="D47" s="205"/>
      <c r="E47" s="205"/>
      <c r="F47" s="205"/>
      <c r="G47" s="206"/>
      <c r="H47" s="286"/>
      <c r="I47" s="287"/>
    </row>
    <row r="48" spans="1:9" ht="15.75">
      <c r="A48" s="165" t="s">
        <v>264</v>
      </c>
      <c r="B48" s="149">
        <v>174</v>
      </c>
      <c r="C48" s="207">
        <v>13.2</v>
      </c>
      <c r="D48" s="207" t="s">
        <v>86</v>
      </c>
      <c r="E48" s="207" t="s">
        <v>158</v>
      </c>
      <c r="F48" s="207" t="s">
        <v>159</v>
      </c>
      <c r="G48" s="149" t="s">
        <v>160</v>
      </c>
      <c r="H48" s="288" t="s">
        <v>182</v>
      </c>
      <c r="I48" s="288" t="s">
        <v>183</v>
      </c>
    </row>
    <row r="49" spans="1:50" ht="15.75">
      <c r="A49" s="200" t="s">
        <v>261</v>
      </c>
      <c r="B49" s="204"/>
      <c r="C49" s="204"/>
      <c r="D49" s="205"/>
      <c r="E49" s="205"/>
      <c r="F49" s="205"/>
      <c r="G49" s="206"/>
      <c r="H49" s="289"/>
      <c r="I49" s="290"/>
    </row>
    <row r="50" spans="1:50" ht="15.75">
      <c r="A50" s="165" t="s">
        <v>265</v>
      </c>
      <c r="B50" s="149">
        <v>194</v>
      </c>
      <c r="C50" s="207" t="s">
        <v>262</v>
      </c>
      <c r="D50" s="207" t="s">
        <v>268</v>
      </c>
      <c r="E50" s="207" t="s">
        <v>158</v>
      </c>
      <c r="F50" s="207" t="s">
        <v>161</v>
      </c>
      <c r="G50" s="149" t="s">
        <v>162</v>
      </c>
      <c r="H50" s="288" t="s">
        <v>184</v>
      </c>
      <c r="I50" s="288" t="s">
        <v>185</v>
      </c>
    </row>
    <row r="51" spans="1:50" ht="15.75">
      <c r="A51" s="165" t="s">
        <v>266</v>
      </c>
      <c r="B51" s="149">
        <v>188</v>
      </c>
      <c r="C51" s="207">
        <v>10.199999999999999</v>
      </c>
      <c r="D51" s="207" t="s">
        <v>269</v>
      </c>
      <c r="E51" s="207" t="s">
        <v>270</v>
      </c>
      <c r="F51" s="207" t="s">
        <v>271</v>
      </c>
      <c r="G51" s="149" t="s">
        <v>166</v>
      </c>
      <c r="H51" s="288" t="s">
        <v>274</v>
      </c>
      <c r="I51" s="288" t="s">
        <v>275</v>
      </c>
    </row>
    <row r="52" spans="1:50" ht="15.75">
      <c r="A52" s="200" t="s">
        <v>392</v>
      </c>
      <c r="B52" s="204"/>
      <c r="C52" s="204"/>
      <c r="D52" s="204"/>
      <c r="E52" s="204"/>
      <c r="F52" s="204"/>
      <c r="G52" s="208"/>
      <c r="H52" s="289"/>
      <c r="I52" s="290"/>
    </row>
    <row r="53" spans="1:50" ht="15.75">
      <c r="A53" s="165" t="s">
        <v>265</v>
      </c>
      <c r="B53" s="149">
        <v>192</v>
      </c>
      <c r="C53" s="207">
        <v>10.8</v>
      </c>
      <c r="D53" s="207" t="s">
        <v>167</v>
      </c>
      <c r="E53" s="207" t="s">
        <v>168</v>
      </c>
      <c r="F53" s="207" t="s">
        <v>272</v>
      </c>
      <c r="G53" s="149" t="s">
        <v>170</v>
      </c>
      <c r="H53" s="288" t="s">
        <v>186</v>
      </c>
      <c r="I53" s="288" t="s">
        <v>187</v>
      </c>
    </row>
    <row r="54" spans="1:50" ht="15.75">
      <c r="A54" s="165" t="s">
        <v>267</v>
      </c>
      <c r="B54" s="149">
        <v>208</v>
      </c>
      <c r="C54" s="207">
        <v>8.6999999999999993</v>
      </c>
      <c r="D54" s="207" t="s">
        <v>172</v>
      </c>
      <c r="E54" s="207" t="s">
        <v>173</v>
      </c>
      <c r="F54" s="207" t="s">
        <v>273</v>
      </c>
      <c r="G54" s="149" t="s">
        <v>171</v>
      </c>
      <c r="H54" s="288" t="s">
        <v>188</v>
      </c>
      <c r="I54" s="288" t="s">
        <v>189</v>
      </c>
    </row>
    <row r="55" spans="1:50" s="21" customFormat="1" ht="15.75">
      <c r="A55" s="112"/>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13"/>
      <c r="AX55" s="113"/>
    </row>
    <row r="56" spans="1:50" ht="139.5" customHeight="1">
      <c r="A56" s="271" t="s">
        <v>61</v>
      </c>
      <c r="B56" s="272"/>
      <c r="C56" s="272"/>
      <c r="D56" s="272"/>
      <c r="E56" s="272"/>
      <c r="F56" s="272"/>
      <c r="G56" s="272"/>
      <c r="H56" s="261"/>
      <c r="I56" s="261"/>
    </row>
    <row r="57" spans="1:50" ht="12.75"/>
    <row r="58" spans="1:50" ht="12.75"/>
    <row r="59" spans="1:50" ht="12.75"/>
    <row r="60" spans="1:50" ht="12.75"/>
    <row r="61" spans="1:50" ht="12.75"/>
    <row r="62" spans="1:50" ht="12.75"/>
    <row r="63" spans="1:50" ht="12.75"/>
    <row r="64" spans="1:50" ht="12.75"/>
    <row r="65" ht="12.75"/>
    <row r="66" ht="12.75"/>
    <row r="67" ht="12.75"/>
    <row r="68" ht="12.75"/>
    <row r="69" ht="12.75"/>
    <row r="70" ht="12.75"/>
    <row r="71" ht="12.75"/>
    <row r="72" ht="12.75"/>
    <row r="73" ht="12.75"/>
    <row r="74" ht="12.75"/>
    <row r="75" ht="12.75"/>
    <row r="76" ht="12.75"/>
    <row r="77" ht="12.75"/>
    <row r="78" ht="12.75"/>
    <row r="79" ht="12.75"/>
    <row r="80" ht="12.75"/>
    <row r="81" spans="1:1" ht="12.75"/>
    <row r="82" spans="1:1" ht="12.75"/>
    <row r="83" spans="1:1" ht="14.25">
      <c r="A83" s="22"/>
    </row>
    <row r="84" spans="1:1" ht="12.75"/>
    <row r="85" spans="1:1" ht="12.75"/>
    <row r="86" spans="1:1" ht="12.75"/>
    <row r="87" spans="1:1" ht="12.75"/>
    <row r="88" spans="1:1" ht="12.75"/>
    <row r="89" spans="1:1" ht="12.75"/>
    <row r="90" spans="1:1" ht="12.75"/>
    <row r="91" spans="1:1" ht="12.75"/>
    <row r="92" spans="1:1" ht="12.75"/>
    <row r="93" spans="1:1" ht="12.75"/>
    <row r="94" spans="1:1" ht="12.75"/>
    <row r="95" spans="1:1" ht="12.75"/>
    <row r="96" spans="1:1"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0" hidden="1" customHeight="1"/>
    <row r="256" ht="0" hidden="1" customHeight="1"/>
    <row r="257" ht="0" hidden="1" customHeight="1"/>
    <row r="258" ht="0" hidden="1" customHeight="1"/>
    <row r="259" ht="0" hidden="1" customHeight="1"/>
    <row r="260" ht="0" hidden="1" customHeight="1"/>
    <row r="261" ht="0" hidden="1" customHeight="1"/>
    <row r="262" ht="0" hidden="1" customHeight="1"/>
    <row r="263" ht="0" hidden="1" customHeight="1"/>
    <row r="264" ht="0" hidden="1" customHeight="1"/>
    <row r="265" ht="0" hidden="1" customHeight="1"/>
    <row r="266" ht="0" hidden="1" customHeight="1"/>
    <row r="267" ht="0" hidden="1" customHeight="1"/>
    <row r="268" ht="0" hidden="1" customHeight="1"/>
    <row r="269" ht="0" hidden="1" customHeight="1"/>
    <row r="270" ht="0" hidden="1" customHeight="1"/>
    <row r="271" ht="0" hidden="1" customHeight="1"/>
  </sheetData>
  <mergeCells count="11">
    <mergeCell ref="A45:A46"/>
    <mergeCell ref="D45:F45"/>
    <mergeCell ref="A56:I56"/>
    <mergeCell ref="A33:B33"/>
    <mergeCell ref="A24:B24"/>
    <mergeCell ref="A28:B28"/>
    <mergeCell ref="A29:B29"/>
    <mergeCell ref="A30:B30"/>
    <mergeCell ref="A31:B31"/>
    <mergeCell ref="A32:B32"/>
    <mergeCell ref="A27:B27"/>
  </mergeCells>
  <printOptions horizontalCentered="1"/>
  <pageMargins left="0.19685039370078741" right="0.19685039370078741" top="0.59055118110236227" bottom="0.39370078740157483" header="0.51181102362204722" footer="0.27559055118110237"/>
  <pageSetup paperSize="9" scale="82"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12</vt:i4>
      </vt:variant>
    </vt:vector>
  </HeadingPairs>
  <TitlesOfParts>
    <vt:vector size="20" baseType="lpstr">
      <vt:lpstr>NEO CORSA</vt:lpstr>
      <vt:lpstr>CORSA Prices</vt:lpstr>
      <vt:lpstr>Εξοπλισμός CORSA</vt:lpstr>
      <vt:lpstr>Ανάλυση Τιμών CORSA</vt:lpstr>
      <vt:lpstr>Προαιρ.Εξοπλισμός CORSA</vt:lpstr>
      <vt:lpstr>Ζάντες &amp; Ελαστικά CORSA</vt:lpstr>
      <vt:lpstr>Χρώματα &amp; Ταπετσαρίες CORSA</vt:lpstr>
      <vt:lpstr>Τεχνικά Χαρακτηριστικά CORSA</vt:lpstr>
      <vt:lpstr>'CORSA Prices'!Print_Area</vt:lpstr>
      <vt:lpstr>'NEO CORSA'!Print_Area</vt:lpstr>
      <vt:lpstr>'Ανάλυση Τιμών CORSA'!Print_Area</vt:lpstr>
      <vt:lpstr>'Εξοπλισμός CORSA'!Print_Area</vt:lpstr>
      <vt:lpstr>'Ζάντες &amp; Ελαστικά CORSA'!Print_Area</vt:lpstr>
      <vt:lpstr>'Προαιρ.Εξοπλισμός CORSA'!Print_Area</vt:lpstr>
      <vt:lpstr>'Τεχνικά Χαρακτηριστικά CORSA'!Print_Area</vt:lpstr>
      <vt:lpstr>'Χρώματα &amp; Ταπετσαρίες CORSA'!Print_Area</vt:lpstr>
      <vt:lpstr>'Εξοπλισμός CORSA'!Print_Titles</vt:lpstr>
      <vt:lpstr>'Ζάντες &amp; Ελαστικά CORSA'!Print_Titles</vt:lpstr>
      <vt:lpstr>'Προαιρ.Εξοπλισμός CORSA'!Print_Titles</vt:lpstr>
      <vt:lpstr>'Τεχνικά Χαρακτηριστικά CORSA'!Print_Titles</vt:lpstr>
    </vt:vector>
  </TitlesOfParts>
  <Company>GM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Alexandros Katsanos</dc:creator>
  <cp:lastModifiedBy>Alexandros Katsanos</cp:lastModifiedBy>
  <cp:lastPrinted>2019-09-25T09:44:53Z</cp:lastPrinted>
  <dcterms:created xsi:type="dcterms:W3CDTF">2017-02-23T09:43:58Z</dcterms:created>
  <dcterms:modified xsi:type="dcterms:W3CDTF">2019-10-01T13:45:35Z</dcterms:modified>
</cp:coreProperties>
</file>